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heckCompatibility="1" defaultThemeVersion="202300"/>
  <mc:AlternateContent xmlns:mc="http://schemas.openxmlformats.org/markup-compatibility/2006">
    <mc:Choice Requires="x15">
      <x15ac:absPath xmlns:x15ac="http://schemas.microsoft.com/office/spreadsheetml/2010/11/ac" url="C:\Users\Juanmi\Desktop\"/>
    </mc:Choice>
  </mc:AlternateContent>
  <xr:revisionPtr revIDLastSave="0" documentId="13_ncr:1_{2ADD11E0-1BAE-47AA-950E-1E7963EA2E15}" xr6:coauthVersionLast="47" xr6:coauthVersionMax="47" xr10:uidLastSave="{00000000-0000-0000-0000-000000000000}"/>
  <bookViews>
    <workbookView xWindow="-108" yWindow="-108" windowWidth="23256" windowHeight="12456" tabRatio="679" activeTab="2" xr2:uid="{916BDF1F-C038-47D7-9795-C553F62FA872}"/>
  </bookViews>
  <sheets>
    <sheet name="DATOS" sheetId="1" r:id="rId1"/>
    <sheet name="PRECIPITACIONES-totales" sheetId="9" r:id="rId2"/>
    <sheet name="PRECIPITACIONES" sheetId="8" r:id="rId3"/>
    <sheet name="CAUDALES-totales" sheetId="10" r:id="rId4"/>
    <sheet name="CAUDALES" sheetId="12" r:id="rId5"/>
    <sheet name="comparativo precipitaciones" sheetId="14" r:id="rId6"/>
    <sheet name="comparativo caudales" sheetId="1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5" i="1" l="1"/>
  <c r="J387" i="1"/>
  <c r="K387" i="1"/>
  <c r="L387" i="1"/>
  <c r="M387" i="1"/>
  <c r="N387" i="1"/>
  <c r="I387" i="1"/>
  <c r="G398" i="1"/>
  <c r="F398" i="1"/>
  <c r="E398" i="1"/>
  <c r="D398" i="1"/>
  <c r="C398" i="1"/>
  <c r="B398" i="1"/>
  <c r="F383" i="1"/>
  <c r="E383" i="1"/>
  <c r="D383" i="1"/>
  <c r="D340" i="1"/>
  <c r="D351" i="1"/>
  <c r="D350" i="1"/>
  <c r="D349" i="1"/>
  <c r="D348" i="1"/>
  <c r="D347" i="1"/>
  <c r="D346" i="1"/>
  <c r="D345" i="1"/>
  <c r="D344" i="1"/>
  <c r="D343" i="1"/>
  <c r="D342" i="1"/>
  <c r="D34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88" i="1"/>
  <c r="D99" i="1"/>
  <c r="D98" i="1"/>
  <c r="D97" i="1"/>
  <c r="D96" i="1"/>
  <c r="D95" i="1"/>
  <c r="D94" i="1"/>
  <c r="D93" i="1"/>
  <c r="D92" i="1"/>
  <c r="D91" i="1"/>
  <c r="D90" i="1"/>
  <c r="D89" i="1"/>
  <c r="D49" i="1"/>
  <c r="D48" i="1"/>
  <c r="D47" i="1"/>
  <c r="D46" i="1"/>
  <c r="D45" i="1"/>
  <c r="D44" i="1"/>
  <c r="D43" i="1"/>
  <c r="D41" i="1"/>
  <c r="D40" i="1"/>
  <c r="D39" i="1"/>
  <c r="D38" i="1"/>
  <c r="D42" i="1"/>
  <c r="K368" i="1"/>
  <c r="J368" i="1"/>
  <c r="E415" i="1" s="1"/>
  <c r="I368" i="1"/>
  <c r="H368" i="1"/>
  <c r="G368" i="1"/>
  <c r="F368" i="1"/>
  <c r="L235" i="1"/>
  <c r="C241" i="1"/>
  <c r="K235" i="1"/>
  <c r="B241" i="1" s="1"/>
  <c r="AJ235" i="1"/>
  <c r="C249" i="1"/>
  <c r="AI235" i="1"/>
  <c r="B249" i="1"/>
  <c r="AG235" i="1"/>
  <c r="C248" i="1"/>
  <c r="AF235" i="1"/>
  <c r="B248" i="1"/>
  <c r="AD235" i="1"/>
  <c r="C247" i="1" s="1"/>
  <c r="AC235" i="1"/>
  <c r="B247" i="1" s="1"/>
  <c r="AA235" i="1"/>
  <c r="C246" i="1"/>
  <c r="Z235" i="1"/>
  <c r="B246" i="1" s="1"/>
  <c r="X235" i="1"/>
  <c r="C245" i="1"/>
  <c r="W235" i="1"/>
  <c r="B245" i="1"/>
  <c r="U235" i="1"/>
  <c r="C244" i="1"/>
  <c r="T235" i="1"/>
  <c r="B244" i="1"/>
  <c r="R235" i="1"/>
  <c r="C243" i="1" s="1"/>
  <c r="Q235" i="1"/>
  <c r="B243" i="1"/>
  <c r="O235" i="1"/>
  <c r="C242" i="1" s="1"/>
  <c r="N235" i="1"/>
  <c r="B242" i="1" s="1"/>
  <c r="I235" i="1"/>
  <c r="C240" i="1"/>
  <c r="H235" i="1"/>
  <c r="B240" i="1"/>
  <c r="F235" i="1"/>
  <c r="C239" i="1"/>
  <c r="E235" i="1"/>
  <c r="B239" i="1"/>
  <c r="C235" i="1"/>
  <c r="C238" i="1" s="1"/>
  <c r="B235" i="1"/>
  <c r="B238" i="1"/>
  <c r="AJ185" i="1"/>
  <c r="C199" i="1"/>
  <c r="AI185" i="1"/>
  <c r="B199" i="1" s="1"/>
  <c r="AG185" i="1"/>
  <c r="C198" i="1"/>
  <c r="AF185" i="1"/>
  <c r="B198" i="1"/>
  <c r="AD185" i="1"/>
  <c r="C197" i="1"/>
  <c r="AC185" i="1"/>
  <c r="B197" i="1"/>
  <c r="AA185" i="1"/>
  <c r="C196" i="1" s="1"/>
  <c r="Z185" i="1"/>
  <c r="B196" i="1"/>
  <c r="X185" i="1"/>
  <c r="C195" i="1"/>
  <c r="W185" i="1"/>
  <c r="B195" i="1" s="1"/>
  <c r="U185" i="1"/>
  <c r="C194" i="1"/>
  <c r="T185" i="1"/>
  <c r="B194" i="1"/>
  <c r="R185" i="1"/>
  <c r="C193" i="1"/>
  <c r="Q185" i="1"/>
  <c r="B193" i="1"/>
  <c r="O185" i="1"/>
  <c r="C192" i="1" s="1"/>
  <c r="N185" i="1"/>
  <c r="B192" i="1"/>
  <c r="L185" i="1"/>
  <c r="C191" i="1"/>
  <c r="K185" i="1"/>
  <c r="B191" i="1" s="1"/>
  <c r="I185" i="1"/>
  <c r="C190" i="1"/>
  <c r="H185" i="1"/>
  <c r="B190" i="1"/>
  <c r="F185" i="1"/>
  <c r="C189" i="1"/>
  <c r="E185" i="1"/>
  <c r="B189" i="1"/>
  <c r="C185" i="1"/>
  <c r="C188" i="1" s="1"/>
  <c r="B185" i="1"/>
  <c r="B188" i="1" s="1"/>
  <c r="AJ135" i="1"/>
  <c r="C149" i="1"/>
  <c r="AI135" i="1"/>
  <c r="B149" i="1" s="1"/>
  <c r="AG135" i="1"/>
  <c r="C148" i="1"/>
  <c r="AF135" i="1"/>
  <c r="B148" i="1"/>
  <c r="AD135" i="1"/>
  <c r="C147" i="1"/>
  <c r="AC135" i="1"/>
  <c r="B147" i="1"/>
  <c r="AA135" i="1"/>
  <c r="C146" i="1" s="1"/>
  <c r="Z135" i="1"/>
  <c r="B146" i="1"/>
  <c r="X135" i="1"/>
  <c r="C145" i="1" s="1"/>
  <c r="W135" i="1"/>
  <c r="B145" i="1" s="1"/>
  <c r="U135" i="1"/>
  <c r="C144" i="1"/>
  <c r="T135" i="1"/>
  <c r="B144" i="1"/>
  <c r="R135" i="1"/>
  <c r="C143" i="1"/>
  <c r="Q135" i="1"/>
  <c r="B143" i="1"/>
  <c r="O135" i="1"/>
  <c r="C142" i="1" s="1"/>
  <c r="N135" i="1"/>
  <c r="B142" i="1"/>
  <c r="L135" i="1"/>
  <c r="C141" i="1"/>
  <c r="K135" i="1"/>
  <c r="B141" i="1" s="1"/>
  <c r="I135" i="1"/>
  <c r="C140" i="1"/>
  <c r="H135" i="1"/>
  <c r="B140" i="1"/>
  <c r="F135" i="1"/>
  <c r="C139" i="1"/>
  <c r="E135" i="1"/>
  <c r="B139" i="1"/>
  <c r="C135" i="1"/>
  <c r="C138" i="1" s="1"/>
  <c r="B135" i="1"/>
  <c r="B138" i="1" s="1"/>
  <c r="O85" i="1"/>
  <c r="C92" i="1"/>
  <c r="N85" i="1"/>
  <c r="B92" i="1" s="1"/>
  <c r="AJ85" i="1"/>
  <c r="C99" i="1"/>
  <c r="AI85" i="1"/>
  <c r="B99" i="1"/>
  <c r="AG85" i="1"/>
  <c r="C98" i="1"/>
  <c r="AF85" i="1"/>
  <c r="B98" i="1"/>
  <c r="AD85" i="1"/>
  <c r="C97" i="1" s="1"/>
  <c r="AC85" i="1"/>
  <c r="B97" i="1"/>
  <c r="AA85" i="1"/>
  <c r="C96" i="1" s="1"/>
  <c r="Z85" i="1"/>
  <c r="B96" i="1" s="1"/>
  <c r="X85" i="1"/>
  <c r="C95" i="1"/>
  <c r="W85" i="1"/>
  <c r="B95" i="1"/>
  <c r="U85" i="1"/>
  <c r="C94" i="1"/>
  <c r="T85" i="1"/>
  <c r="B94" i="1"/>
  <c r="R85" i="1"/>
  <c r="C93" i="1" s="1"/>
  <c r="Q85" i="1"/>
  <c r="B93" i="1"/>
  <c r="L85" i="1"/>
  <c r="C91" i="1"/>
  <c r="K85" i="1"/>
  <c r="B91" i="1" s="1"/>
  <c r="I85" i="1"/>
  <c r="C90" i="1"/>
  <c r="H85" i="1"/>
  <c r="B90" i="1"/>
  <c r="F85" i="1"/>
  <c r="C89" i="1"/>
  <c r="E85" i="1"/>
  <c r="B89" i="1"/>
  <c r="C85" i="1"/>
  <c r="C88" i="1" s="1"/>
  <c r="B85" i="1"/>
  <c r="B88" i="1"/>
  <c r="C35" i="1"/>
  <c r="C38" i="1"/>
  <c r="B35" i="1"/>
  <c r="B38" i="1" s="1"/>
  <c r="AJ35" i="1"/>
  <c r="C49" i="1"/>
  <c r="AI35" i="1"/>
  <c r="B49" i="1"/>
  <c r="AG35" i="1"/>
  <c r="C48" i="1"/>
  <c r="AF35" i="1"/>
  <c r="B48" i="1"/>
  <c r="AD35" i="1"/>
  <c r="C47" i="1" s="1"/>
  <c r="AC35" i="1"/>
  <c r="B47" i="1"/>
  <c r="AA35" i="1"/>
  <c r="C46" i="1"/>
  <c r="Z35" i="1"/>
  <c r="B46" i="1" s="1"/>
  <c r="X35" i="1"/>
  <c r="C45" i="1"/>
  <c r="W35" i="1"/>
  <c r="B45" i="1"/>
  <c r="U35" i="1"/>
  <c r="C44" i="1"/>
  <c r="T35" i="1"/>
  <c r="B44" i="1"/>
  <c r="R35" i="1"/>
  <c r="C43" i="1" s="1"/>
  <c r="Q35" i="1"/>
  <c r="B43" i="1" s="1"/>
  <c r="O35" i="1"/>
  <c r="C42" i="1"/>
  <c r="N35" i="1"/>
  <c r="B42" i="1" s="1"/>
  <c r="L35" i="1"/>
  <c r="C41" i="1"/>
  <c r="K35" i="1"/>
  <c r="B41" i="1"/>
  <c r="I35" i="1"/>
  <c r="C40" i="1"/>
  <c r="H35" i="1"/>
  <c r="B40" i="1"/>
  <c r="F35" i="1"/>
  <c r="C39" i="1" s="1"/>
  <c r="E35" i="1"/>
  <c r="B39" i="1"/>
  <c r="Z337" i="1"/>
  <c r="B348" i="1" s="1"/>
  <c r="L364" i="1" s="1"/>
  <c r="AA337" i="1"/>
  <c r="C348" i="1"/>
  <c r="M364" i="1"/>
  <c r="H286" i="1"/>
  <c r="B291" i="1"/>
  <c r="I286" i="1"/>
  <c r="C291" i="1"/>
  <c r="K286" i="1"/>
  <c r="B292" i="1" s="1"/>
  <c r="L286" i="1"/>
  <c r="C292" i="1" s="1"/>
  <c r="N286" i="1"/>
  <c r="B293" i="1"/>
  <c r="O286" i="1"/>
  <c r="C293" i="1"/>
  <c r="Q286" i="1"/>
  <c r="B294" i="1" s="1"/>
  <c r="R286" i="1"/>
  <c r="C294" i="1"/>
  <c r="T286" i="1"/>
  <c r="B295" i="1"/>
  <c r="U286" i="1"/>
  <c r="C295" i="1"/>
  <c r="W286" i="1"/>
  <c r="B296" i="1"/>
  <c r="X286" i="1"/>
  <c r="C296" i="1" s="1"/>
  <c r="Z286" i="1"/>
  <c r="B297" i="1"/>
  <c r="AA286" i="1"/>
  <c r="C297" i="1"/>
  <c r="AC286" i="1"/>
  <c r="B298" i="1" s="1"/>
  <c r="AD286" i="1"/>
  <c r="C298" i="1" s="1"/>
  <c r="AF286" i="1"/>
  <c r="B299" i="1"/>
  <c r="AG286" i="1"/>
  <c r="C299" i="1"/>
  <c r="AI286" i="1"/>
  <c r="B300" i="1"/>
  <c r="AJ286" i="1"/>
  <c r="C300" i="1" s="1"/>
  <c r="E286" i="1"/>
  <c r="B290" i="1"/>
  <c r="F286" i="1"/>
  <c r="C290" i="1"/>
  <c r="C286" i="1"/>
  <c r="C289" i="1" s="1"/>
  <c r="B286" i="1"/>
  <c r="B289" i="1"/>
  <c r="AC337" i="1"/>
  <c r="B349" i="1" s="1"/>
  <c r="L365" i="1" s="1"/>
  <c r="AD337" i="1"/>
  <c r="C349" i="1" s="1"/>
  <c r="M365" i="1" s="1"/>
  <c r="AF337" i="1"/>
  <c r="B350" i="1" s="1"/>
  <c r="L366" i="1" s="1"/>
  <c r="AG337" i="1"/>
  <c r="C350" i="1"/>
  <c r="M366" i="1"/>
  <c r="AI337" i="1"/>
  <c r="B351" i="1" s="1"/>
  <c r="L367" i="1" s="1"/>
  <c r="AJ337" i="1"/>
  <c r="C351" i="1"/>
  <c r="M367" i="1"/>
  <c r="X337" i="1"/>
  <c r="C347" i="1"/>
  <c r="U337" i="1"/>
  <c r="C346" i="1" s="1"/>
  <c r="R337" i="1"/>
  <c r="C345" i="1" s="1"/>
  <c r="O337" i="1"/>
  <c r="C344" i="1"/>
  <c r="L337" i="1"/>
  <c r="C343" i="1"/>
  <c r="W337" i="1"/>
  <c r="B347" i="1" s="1"/>
  <c r="T337" i="1"/>
  <c r="B346" i="1"/>
  <c r="Q337" i="1"/>
  <c r="B345" i="1" s="1"/>
  <c r="N337" i="1"/>
  <c r="B344" i="1"/>
  <c r="K337" i="1"/>
  <c r="B343" i="1"/>
  <c r="I337" i="1"/>
  <c r="C342" i="1" s="1"/>
  <c r="H337" i="1"/>
  <c r="B342" i="1"/>
  <c r="F337" i="1"/>
  <c r="C341" i="1"/>
  <c r="E337" i="1"/>
  <c r="B341" i="1" s="1"/>
  <c r="C337" i="1"/>
  <c r="C340" i="1"/>
  <c r="B337" i="1"/>
  <c r="B340" i="1"/>
  <c r="B50" i="1" l="1"/>
  <c r="B150" i="1"/>
  <c r="G340" i="1"/>
  <c r="B250" i="1"/>
  <c r="E414" i="1"/>
  <c r="C50" i="1"/>
  <c r="E340" i="1"/>
  <c r="C352" i="1"/>
  <c r="E289" i="1"/>
  <c r="C301" i="1"/>
  <c r="B352" i="1"/>
  <c r="C150" i="1"/>
  <c r="E138" i="1"/>
  <c r="C250" i="1"/>
  <c r="E238" i="1"/>
  <c r="C100" i="1"/>
  <c r="E88" i="1"/>
  <c r="B100" i="1"/>
  <c r="B200" i="1"/>
  <c r="B301" i="1"/>
  <c r="C200" i="1"/>
  <c r="E188" i="1"/>
  <c r="E38" i="1"/>
  <c r="E413" i="1"/>
  <c r="E417" i="1"/>
</calcChain>
</file>

<file path=xl/sharedStrings.xml><?xml version="1.0" encoding="utf-8"?>
<sst xmlns="http://schemas.openxmlformats.org/spreadsheetml/2006/main" count="633" uniqueCount="56">
  <si>
    <t>HISTÓRICO DE PRECIPITACIÓN Y CAUDAL DEL RÍO DÍLAR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</si>
  <si>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</si>
  <si>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</si>
  <si>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</si>
  <si>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</si>
  <si>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</si>
  <si>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</si>
  <si>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</si>
  <si>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</si>
  <si>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</si>
  <si>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</si>
  <si>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</si>
  <si>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</si>
  <si>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FECHA</t>
  </si>
  <si>
    <t>PREC.</t>
  </si>
  <si>
    <t>CAUDAL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</si>
  <si>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</si>
  <si>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</si>
  <si>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</si>
  <si>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</si>
  <si>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</si>
  <si>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</si>
  <si>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</si>
  <si>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</si>
  <si>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</si>
  <si>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</si>
  <si>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</si>
  <si>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</si>
  <si>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ENE </t>
  </si>
  <si>
    <t xml:space="preserve">FEB </t>
  </si>
  <si>
    <t xml:space="preserve">MAR </t>
  </si>
  <si>
    <t xml:space="preserve">ABR </t>
  </si>
  <si>
    <t xml:space="preserve">MAY </t>
  </si>
  <si>
    <t xml:space="preserve">JUN  </t>
  </si>
  <si>
    <t xml:space="preserve">JUL </t>
  </si>
  <si>
    <t xml:space="preserve">AGO </t>
  </si>
  <si>
    <t xml:space="preserve">SEP </t>
  </si>
  <si>
    <t>2023-2024</t>
  </si>
  <si>
    <t>2024-2025</t>
  </si>
  <si>
    <t>2018-2019</t>
  </si>
  <si>
    <t>2019-2020</t>
  </si>
  <si>
    <t>2021-2022</t>
  </si>
  <si>
    <t>2022-2023</t>
  </si>
  <si>
    <t>2020-2021</t>
  </si>
  <si>
    <t>Media aritmética</t>
  </si>
  <si>
    <t>Desviación estándar</t>
  </si>
  <si>
    <t>Promedio desviación</t>
  </si>
  <si>
    <t>MAXIMA PRECIPITACION DIARIA</t>
  </si>
  <si>
    <t>PROMEDIO CAUDAL</t>
  </si>
  <si>
    <t>TOMA EN CUENTA EL PLUVIOMETRO A36 (Que corresponde al MONACHIL)</t>
  </si>
  <si>
    <t>pedimos se realice el mismo mediante medición pluviómetro A05 DILAR</t>
  </si>
  <si>
    <t>R-T11 Ríos de montaña mediterránea silícea</t>
  </si>
  <si>
    <t>R-T09 Ríos mineralizados de baja montaña mediterránea</t>
  </si>
  <si>
    <t>MESES</t>
  </si>
  <si>
    <t>ANUAL</t>
  </si>
  <si>
    <t>0.291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</si>
</sst>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0" x14ac:knownFonts="1">
    <font>
      <sz val="10"/>
      <name val="Arial"/>
    </font>
    <font>
      <sz val="10"/>
      <name val="Arial"/>
    </font>
    <font>
      <b/>
      <sz val="11"/>
      <color indexed="63"/>
      <name val="Arial"/>
      <family val="2"/>
    </font>
    <font>
      <sz val="11"/>
      <color indexed="63"/>
      <name val="Arial"/>
      <family val="2"/>
    </font>
    <font>
      <sz val="8"/>
      <name val="Arial"/>
    </font>
    <font>
      <b/>
      <sz val="2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1"/>
      <color rgb="FF212529"/>
      <name val="Arial"/>
      <family val="2"/>
    </font>
    <font>
      <b/>
      <sz val="11"/>
      <color rgb="FF21252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3" fillId="2" borderId="0" applyNumberFormat="0" applyBorder="0" applyAlignment="0" applyProtection="0"/>
    <xf numFmtId="0" fontId="15" fillId="0" borderId="0"/>
    <xf numFmtId="0" fontId="14" fillId="0" borderId="1" applyNumberFormat="0" applyFill="0" applyAlignment="0" applyProtection="0"/>
  </cellStyleXfs>
  <cellXfs count="36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right" wrapText="1"/>
    </xf>
    <xf numFmtId="164" fontId="3" fillId="3" borderId="4" xfId="0" applyNumberFormat="1" applyFont="1" applyFill="1" applyBorder="1" applyAlignment="1">
      <alignment horizontal="right" wrapText="1"/>
    </xf>
    <xf numFmtId="14" fontId="2" fillId="4" borderId="3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right" wrapText="1"/>
    </xf>
    <xf numFmtId="14" fontId="2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right" wrapText="1"/>
    </xf>
    <xf numFmtId="0" fontId="0" fillId="0" borderId="2" xfId="0" applyBorder="1"/>
    <xf numFmtId="14" fontId="2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right" wrapText="1"/>
    </xf>
    <xf numFmtId="0" fontId="0" fillId="3" borderId="2" xfId="0" applyFill="1" applyBorder="1"/>
    <xf numFmtId="164" fontId="3" fillId="3" borderId="5" xfId="0" applyNumberFormat="1" applyFont="1" applyFill="1" applyBorder="1" applyAlignment="1">
      <alignment horizontal="right" wrapText="1"/>
    </xf>
    <xf numFmtId="164" fontId="3" fillId="3" borderId="6" xfId="0" applyNumberFormat="1" applyFont="1" applyFill="1" applyBorder="1" applyAlignment="1">
      <alignment horizontal="right" wrapText="1"/>
    </xf>
    <xf numFmtId="14" fontId="2" fillId="3" borderId="7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wrapText="1"/>
    </xf>
    <xf numFmtId="164" fontId="3" fillId="4" borderId="5" xfId="0" applyNumberFormat="1" applyFont="1" applyFill="1" applyBorder="1" applyAlignment="1">
      <alignment horizontal="right" wrapText="1"/>
    </xf>
    <xf numFmtId="164" fontId="3" fillId="4" borderId="6" xfId="0" applyNumberFormat="1" applyFont="1" applyFill="1" applyBorder="1" applyAlignment="1">
      <alignment horizontal="right" wrapText="1"/>
    </xf>
    <xf numFmtId="14" fontId="2" fillId="4" borderId="9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right" wrapText="1"/>
    </xf>
    <xf numFmtId="14" fontId="2" fillId="3" borderId="9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right" wrapText="1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 vertical="center" wrapText="1"/>
    </xf>
    <xf numFmtId="14" fontId="2" fillId="3" borderId="14" xfId="0" applyNumberFormat="1" applyFont="1" applyFill="1" applyBorder="1" applyAlignment="1">
      <alignment horizontal="center" vertic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164" fontId="3" fillId="3" borderId="16" xfId="0" applyNumberFormat="1" applyFont="1" applyFill="1" applyBorder="1" applyAlignment="1">
      <alignment horizontal="right" wrapText="1"/>
    </xf>
    <xf numFmtId="164" fontId="3" fillId="3" borderId="17" xfId="0" applyNumberFormat="1" applyFont="1" applyFill="1" applyBorder="1" applyAlignment="1">
      <alignment horizontal="right" wrapText="1"/>
    </xf>
    <xf numFmtId="14" fontId="2" fillId="3" borderId="18" xfId="0" applyNumberFormat="1" applyFont="1" applyFill="1" applyBorder="1" applyAlignment="1">
      <alignment horizontal="center" vertical="center" wrapText="1"/>
    </xf>
    <xf numFmtId="14" fontId="2" fillId="4" borderId="16" xfId="0" applyNumberFormat="1" applyFont="1" applyFill="1" applyBorder="1" applyAlignment="1">
      <alignment horizontal="center" vertical="center" wrapText="1"/>
    </xf>
    <xf numFmtId="164" fontId="3" fillId="4" borderId="16" xfId="0" applyNumberFormat="1" applyFont="1" applyFill="1" applyBorder="1" applyAlignment="1">
      <alignment horizontal="right" wrapText="1"/>
    </xf>
    <xf numFmtId="164" fontId="3" fillId="4" borderId="17" xfId="0" applyNumberFormat="1" applyFont="1" applyFill="1" applyBorder="1" applyAlignment="1">
      <alignment horizontal="right" wrapText="1"/>
    </xf>
    <xf numFmtId="164" fontId="9" fillId="3" borderId="19" xfId="0" applyNumberFormat="1" applyFont="1" applyFill="1" applyBorder="1"/>
    <xf numFmtId="164" fontId="9" fillId="4" borderId="19" xfId="0" applyNumberFormat="1" applyFont="1" applyFill="1" applyBorder="1"/>
    <xf numFmtId="0" fontId="9" fillId="4" borderId="20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164" fontId="0" fillId="0" borderId="2" xfId="0" applyNumberFormat="1" applyBorder="1"/>
    <xf numFmtId="164" fontId="2" fillId="3" borderId="21" xfId="0" applyNumberFormat="1" applyFont="1" applyFill="1" applyBorder="1" applyAlignment="1">
      <alignment horizontal="right" wrapText="1"/>
    </xf>
    <xf numFmtId="164" fontId="2" fillId="3" borderId="22" xfId="0" applyNumberFormat="1" applyFont="1" applyFill="1" applyBorder="1" applyAlignment="1">
      <alignment horizontal="right" wrapText="1"/>
    </xf>
    <xf numFmtId="164" fontId="9" fillId="3" borderId="23" xfId="0" applyNumberFormat="1" applyFont="1" applyFill="1" applyBorder="1"/>
    <xf numFmtId="14" fontId="2" fillId="3" borderId="24" xfId="0" applyNumberFormat="1" applyFont="1" applyFill="1" applyBorder="1" applyAlignment="1">
      <alignment horizontal="center" vertical="center" wrapText="1"/>
    </xf>
    <xf numFmtId="14" fontId="2" fillId="3" borderId="25" xfId="0" applyNumberFormat="1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horizontal="right" wrapText="1"/>
    </xf>
    <xf numFmtId="164" fontId="2" fillId="3" borderId="27" xfId="0" applyNumberFormat="1" applyFont="1" applyFill="1" applyBorder="1" applyAlignment="1">
      <alignment horizontal="right" wrapText="1"/>
    </xf>
    <xf numFmtId="0" fontId="9" fillId="3" borderId="28" xfId="0" applyFont="1" applyFill="1" applyBorder="1" applyAlignment="1">
      <alignment horizontal="center"/>
    </xf>
    <xf numFmtId="14" fontId="2" fillId="3" borderId="29" xfId="0" applyNumberFormat="1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/>
    </xf>
    <xf numFmtId="0" fontId="10" fillId="0" borderId="0" xfId="0" applyFont="1"/>
    <xf numFmtId="0" fontId="0" fillId="0" borderId="0" xfId="0" applyBorder="1"/>
    <xf numFmtId="0" fontId="8" fillId="0" borderId="0" xfId="0" applyFont="1" applyBorder="1"/>
    <xf numFmtId="0" fontId="10" fillId="0" borderId="0" xfId="0" applyFont="1" applyBorder="1"/>
    <xf numFmtId="14" fontId="2" fillId="3" borderId="31" xfId="0" applyNumberFormat="1" applyFont="1" applyFill="1" applyBorder="1" applyAlignment="1">
      <alignment horizontal="center" vertical="center" wrapText="1"/>
    </xf>
    <xf numFmtId="14" fontId="2" fillId="3" borderId="32" xfId="0" applyNumberFormat="1" applyFont="1" applyFill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center" vertical="center" wrapText="1"/>
    </xf>
    <xf numFmtId="164" fontId="3" fillId="3" borderId="11" xfId="0" applyNumberFormat="1" applyFont="1" applyFill="1" applyBorder="1" applyAlignment="1">
      <alignment horizontal="right" wrapText="1"/>
    </xf>
    <xf numFmtId="14" fontId="2" fillId="3" borderId="11" xfId="0" applyNumberFormat="1" applyFont="1" applyFill="1" applyBorder="1" applyAlignment="1">
      <alignment horizontal="center" vertical="center" wrapText="1"/>
    </xf>
    <xf numFmtId="0" fontId="0" fillId="3" borderId="11" xfId="0" applyFill="1" applyBorder="1"/>
    <xf numFmtId="0" fontId="0" fillId="4" borderId="11" xfId="0" applyFill="1" applyBorder="1"/>
    <xf numFmtId="14" fontId="2" fillId="4" borderId="11" xfId="0" applyNumberFormat="1" applyFont="1" applyFill="1" applyBorder="1" applyAlignment="1">
      <alignment horizontal="center" vertical="center" wrapText="1"/>
    </xf>
    <xf numFmtId="164" fontId="3" fillId="4" borderId="11" xfId="0" applyNumberFormat="1" applyFont="1" applyFill="1" applyBorder="1" applyAlignment="1">
      <alignment horizontal="right" wrapText="1"/>
    </xf>
    <xf numFmtId="164" fontId="3" fillId="4" borderId="33" xfId="0" applyNumberFormat="1" applyFont="1" applyFill="1" applyBorder="1" applyAlignment="1">
      <alignment horizontal="right" wrapText="1"/>
    </xf>
    <xf numFmtId="164" fontId="3" fillId="4" borderId="34" xfId="0" applyNumberFormat="1" applyFont="1" applyFill="1" applyBorder="1" applyAlignment="1">
      <alignment horizontal="right" wrapText="1"/>
    </xf>
    <xf numFmtId="0" fontId="0" fillId="4" borderId="30" xfId="0" applyFill="1" applyBorder="1"/>
    <xf numFmtId="0" fontId="9" fillId="3" borderId="2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164" fontId="1" fillId="0" borderId="2" xfId="0" applyNumberFormat="1" applyFont="1" applyBorder="1"/>
    <xf numFmtId="14" fontId="2" fillId="6" borderId="2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right" wrapText="1"/>
    </xf>
    <xf numFmtId="164" fontId="2" fillId="6" borderId="2" xfId="0" applyNumberFormat="1" applyFont="1" applyFill="1" applyBorder="1" applyAlignment="1">
      <alignment horizontal="right" wrapText="1"/>
    </xf>
    <xf numFmtId="14" fontId="2" fillId="6" borderId="7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right" wrapText="1"/>
    </xf>
    <xf numFmtId="164" fontId="2" fillId="6" borderId="5" xfId="0" applyNumberFormat="1" applyFont="1" applyFill="1" applyBorder="1" applyAlignment="1">
      <alignment horizontal="right" wrapText="1"/>
    </xf>
    <xf numFmtId="14" fontId="2" fillId="6" borderId="8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right" wrapText="1"/>
    </xf>
    <xf numFmtId="164" fontId="2" fillId="6" borderId="6" xfId="0" applyNumberFormat="1" applyFont="1" applyFill="1" applyBorder="1" applyAlignment="1">
      <alignment horizontal="right" wrapText="1"/>
    </xf>
    <xf numFmtId="14" fontId="2" fillId="6" borderId="18" xfId="0" applyNumberFormat="1" applyFont="1" applyFill="1" applyBorder="1" applyAlignment="1">
      <alignment horizontal="center" vertical="center" wrapText="1"/>
    </xf>
    <xf numFmtId="164" fontId="3" fillId="6" borderId="16" xfId="0" applyNumberFormat="1" applyFont="1" applyFill="1" applyBorder="1" applyAlignment="1">
      <alignment horizontal="right" wrapText="1"/>
    </xf>
    <xf numFmtId="164" fontId="2" fillId="6" borderId="17" xfId="0" applyNumberFormat="1" applyFont="1" applyFill="1" applyBorder="1" applyAlignment="1">
      <alignment horizontal="right" wrapText="1"/>
    </xf>
    <xf numFmtId="14" fontId="2" fillId="6" borderId="9" xfId="0" applyNumberFormat="1" applyFont="1" applyFill="1" applyBorder="1" applyAlignment="1">
      <alignment horizontal="center" vertical="center" wrapText="1"/>
    </xf>
    <xf numFmtId="164" fontId="3" fillId="6" borderId="9" xfId="0" applyNumberFormat="1" applyFont="1" applyFill="1" applyBorder="1" applyAlignment="1">
      <alignment horizontal="right" wrapText="1"/>
    </xf>
    <xf numFmtId="164" fontId="2" fillId="6" borderId="21" xfId="0" applyNumberFormat="1" applyFont="1" applyFill="1" applyBorder="1" applyAlignment="1">
      <alignment horizontal="right" wrapText="1"/>
    </xf>
    <xf numFmtId="164" fontId="2" fillId="6" borderId="22" xfId="0" applyNumberFormat="1" applyFont="1" applyFill="1" applyBorder="1" applyAlignment="1">
      <alignment horizontal="right" wrapText="1"/>
    </xf>
    <xf numFmtId="164" fontId="12" fillId="6" borderId="34" xfId="0" applyNumberFormat="1" applyFont="1" applyFill="1" applyBorder="1"/>
    <xf numFmtId="0" fontId="3" fillId="7" borderId="4" xfId="2" applyFont="1" applyFill="1" applyBorder="1" applyAlignment="1">
      <alignment horizontal="right" wrapText="1"/>
    </xf>
    <xf numFmtId="165" fontId="3" fillId="7" borderId="4" xfId="2" applyNumberFormat="1" applyFont="1" applyFill="1" applyBorder="1" applyAlignment="1">
      <alignment horizontal="right" wrapText="1"/>
    </xf>
    <xf numFmtId="0" fontId="7" fillId="7" borderId="11" xfId="0" applyFont="1" applyFill="1" applyBorder="1" applyAlignment="1">
      <alignment horizontal="center"/>
    </xf>
    <xf numFmtId="14" fontId="2" fillId="7" borderId="7" xfId="0" applyNumberFormat="1" applyFont="1" applyFill="1" applyBorder="1" applyAlignment="1">
      <alignment horizontal="center" vertical="center" wrapText="1"/>
    </xf>
    <xf numFmtId="164" fontId="3" fillId="7" borderId="3" xfId="0" applyNumberFormat="1" applyFont="1" applyFill="1" applyBorder="1" applyAlignment="1">
      <alignment horizontal="right" wrapText="1"/>
    </xf>
    <xf numFmtId="164" fontId="3" fillId="7" borderId="5" xfId="0" applyNumberFormat="1" applyFont="1" applyFill="1" applyBorder="1" applyAlignment="1">
      <alignment horizontal="right" wrapText="1"/>
    </xf>
    <xf numFmtId="14" fontId="2" fillId="7" borderId="8" xfId="0" applyNumberFormat="1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right" wrapText="1"/>
    </xf>
    <xf numFmtId="164" fontId="3" fillId="7" borderId="6" xfId="0" applyNumberFormat="1" applyFont="1" applyFill="1" applyBorder="1" applyAlignment="1">
      <alignment horizontal="right" wrapText="1"/>
    </xf>
    <xf numFmtId="14" fontId="2" fillId="7" borderId="18" xfId="0" applyNumberFormat="1" applyFont="1" applyFill="1" applyBorder="1" applyAlignment="1">
      <alignment horizontal="center" vertical="center" wrapText="1"/>
    </xf>
    <xf numFmtId="164" fontId="3" fillId="7" borderId="16" xfId="0" applyNumberFormat="1" applyFont="1" applyFill="1" applyBorder="1" applyAlignment="1">
      <alignment horizontal="right" wrapText="1"/>
    </xf>
    <xf numFmtId="164" fontId="3" fillId="7" borderId="17" xfId="0" applyNumberFormat="1" applyFont="1" applyFill="1" applyBorder="1" applyAlignment="1">
      <alignment horizontal="right" wrapText="1"/>
    </xf>
    <xf numFmtId="0" fontId="9" fillId="7" borderId="20" xfId="0" applyFont="1" applyFill="1" applyBorder="1" applyAlignment="1">
      <alignment horizontal="center"/>
    </xf>
    <xf numFmtId="164" fontId="9" fillId="7" borderId="19" xfId="0" applyNumberFormat="1" applyFont="1" applyFill="1" applyBorder="1"/>
    <xf numFmtId="14" fontId="2" fillId="7" borderId="9" xfId="0" applyNumberFormat="1" applyFont="1" applyFill="1" applyBorder="1" applyAlignment="1">
      <alignment horizontal="center" vertical="center" wrapText="1"/>
    </xf>
    <xf numFmtId="164" fontId="3" fillId="7" borderId="9" xfId="0" applyNumberFormat="1" applyFont="1" applyFill="1" applyBorder="1" applyAlignment="1">
      <alignment horizontal="right" wrapText="1"/>
    </xf>
    <xf numFmtId="0" fontId="2" fillId="7" borderId="4" xfId="2" applyFont="1" applyFill="1" applyBorder="1" applyAlignment="1">
      <alignment horizontal="right" wrapText="1"/>
    </xf>
    <xf numFmtId="14" fontId="2" fillId="7" borderId="2" xfId="0" applyNumberFormat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right" wrapText="1"/>
    </xf>
    <xf numFmtId="14" fontId="2" fillId="7" borderId="26" xfId="0" applyNumberFormat="1" applyFont="1" applyFill="1" applyBorder="1" applyAlignment="1">
      <alignment horizontal="center" vertical="center" wrapText="1"/>
    </xf>
    <xf numFmtId="164" fontId="2" fillId="7" borderId="26" xfId="0" applyNumberFormat="1" applyFont="1" applyFill="1" applyBorder="1" applyAlignment="1">
      <alignment horizontal="right" wrapText="1"/>
    </xf>
    <xf numFmtId="0" fontId="9" fillId="7" borderId="19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164" fontId="2" fillId="7" borderId="33" xfId="0" applyNumberFormat="1" applyFont="1" applyFill="1" applyBorder="1" applyAlignment="1">
      <alignment horizontal="right" wrapText="1"/>
    </xf>
    <xf numFmtId="164" fontId="2" fillId="7" borderId="34" xfId="0" applyNumberFormat="1" applyFont="1" applyFill="1" applyBorder="1" applyAlignment="1">
      <alignment horizontal="right" wrapText="1"/>
    </xf>
    <xf numFmtId="164" fontId="9" fillId="7" borderId="35" xfId="0" applyNumberFormat="1" applyFont="1" applyFill="1" applyBorder="1"/>
    <xf numFmtId="0" fontId="7" fillId="8" borderId="10" xfId="0" applyFont="1" applyFill="1" applyBorder="1" applyAlignment="1">
      <alignment horizontal="center"/>
    </xf>
    <xf numFmtId="164" fontId="18" fillId="8" borderId="72" xfId="0" applyNumberFormat="1" applyFont="1" applyFill="1" applyBorder="1" applyAlignment="1">
      <alignment horizontal="right" vertical="center" wrapText="1"/>
    </xf>
    <xf numFmtId="0" fontId="7" fillId="9" borderId="10" xfId="0" applyFont="1" applyFill="1" applyBorder="1" applyAlignment="1">
      <alignment horizontal="center"/>
    </xf>
    <xf numFmtId="14" fontId="19" fillId="9" borderId="72" xfId="0" applyNumberFormat="1" applyFont="1" applyFill="1" applyBorder="1" applyAlignment="1">
      <alignment horizontal="center" vertical="center" wrapText="1"/>
    </xf>
    <xf numFmtId="164" fontId="18" fillId="9" borderId="72" xfId="0" applyNumberFormat="1" applyFont="1" applyFill="1" applyBorder="1" applyAlignment="1">
      <alignment horizontal="right" vertical="center" wrapText="1"/>
    </xf>
    <xf numFmtId="165" fontId="10" fillId="9" borderId="72" xfId="0" applyNumberFormat="1" applyFont="1" applyFill="1" applyBorder="1" applyAlignment="1">
      <alignment horizontal="right" vertical="center" wrapText="1"/>
    </xf>
    <xf numFmtId="164" fontId="18" fillId="8" borderId="73" xfId="0" applyNumberFormat="1" applyFont="1" applyFill="1" applyBorder="1" applyAlignment="1">
      <alignment horizontal="right" vertical="center" wrapText="1"/>
    </xf>
    <xf numFmtId="0" fontId="7" fillId="9" borderId="12" xfId="0" applyFont="1" applyFill="1" applyBorder="1" applyAlignment="1">
      <alignment horizontal="center"/>
    </xf>
    <xf numFmtId="164" fontId="18" fillId="9" borderId="73" xfId="0" applyNumberFormat="1" applyFont="1" applyFill="1" applyBorder="1" applyAlignment="1">
      <alignment horizontal="right" vertical="center" wrapText="1"/>
    </xf>
    <xf numFmtId="164" fontId="7" fillId="9" borderId="11" xfId="0" applyNumberFormat="1" applyFont="1" applyFill="1" applyBorder="1"/>
    <xf numFmtId="164" fontId="7" fillId="9" borderId="30" xfId="0" applyNumberFormat="1" applyFont="1" applyFill="1" applyBorder="1"/>
    <xf numFmtId="164" fontId="7" fillId="8" borderId="11" xfId="0" applyNumberFormat="1" applyFont="1" applyFill="1" applyBorder="1"/>
    <xf numFmtId="164" fontId="7" fillId="8" borderId="30" xfId="0" applyNumberFormat="1" applyFont="1" applyFill="1" applyBorder="1"/>
    <xf numFmtId="14" fontId="19" fillId="9" borderId="74" xfId="0" applyNumberFormat="1" applyFont="1" applyFill="1" applyBorder="1" applyAlignment="1">
      <alignment horizontal="center" vertical="center" wrapText="1"/>
    </xf>
    <xf numFmtId="164" fontId="18" fillId="9" borderId="75" xfId="0" applyNumberFormat="1" applyFont="1" applyFill="1" applyBorder="1" applyAlignment="1">
      <alignment horizontal="right" vertical="center" wrapText="1"/>
    </xf>
    <xf numFmtId="14" fontId="19" fillId="9" borderId="76" xfId="0" applyNumberFormat="1" applyFont="1" applyFill="1" applyBorder="1" applyAlignment="1">
      <alignment horizontal="center" vertical="center" wrapText="1"/>
    </xf>
    <xf numFmtId="164" fontId="18" fillId="9" borderId="77" xfId="0" applyNumberFormat="1" applyFont="1" applyFill="1" applyBorder="1" applyAlignment="1">
      <alignment horizontal="right" vertical="center" wrapText="1"/>
    </xf>
    <xf numFmtId="14" fontId="19" fillId="9" borderId="78" xfId="0" applyNumberFormat="1" applyFont="1" applyFill="1" applyBorder="1" applyAlignment="1">
      <alignment horizontal="center" vertical="center" wrapText="1"/>
    </xf>
    <xf numFmtId="164" fontId="18" fillId="9" borderId="79" xfId="0" applyNumberFormat="1" applyFont="1" applyFill="1" applyBorder="1" applyAlignment="1">
      <alignment horizontal="right" vertical="center" wrapText="1"/>
    </xf>
    <xf numFmtId="164" fontId="18" fillId="9" borderId="80" xfId="0" applyNumberFormat="1" applyFont="1" applyFill="1" applyBorder="1" applyAlignment="1">
      <alignment horizontal="right" vertical="center" wrapText="1"/>
    </xf>
    <xf numFmtId="14" fontId="19" fillId="8" borderId="74" xfId="0" applyNumberFormat="1" applyFont="1" applyFill="1" applyBorder="1" applyAlignment="1">
      <alignment horizontal="center" vertical="center" wrapText="1"/>
    </xf>
    <xf numFmtId="164" fontId="18" fillId="8" borderId="75" xfId="0" applyNumberFormat="1" applyFont="1" applyFill="1" applyBorder="1" applyAlignment="1">
      <alignment horizontal="right" vertical="center" wrapText="1"/>
    </xf>
    <xf numFmtId="14" fontId="19" fillId="8" borderId="76" xfId="0" applyNumberFormat="1" applyFont="1" applyFill="1" applyBorder="1" applyAlignment="1">
      <alignment horizontal="center" vertical="center" wrapText="1"/>
    </xf>
    <xf numFmtId="164" fontId="18" fillId="8" borderId="77" xfId="0" applyNumberFormat="1" applyFont="1" applyFill="1" applyBorder="1" applyAlignment="1">
      <alignment horizontal="right" vertical="center" wrapText="1"/>
    </xf>
    <xf numFmtId="14" fontId="12" fillId="9" borderId="76" xfId="0" applyNumberFormat="1" applyFont="1" applyFill="1" applyBorder="1" applyAlignment="1">
      <alignment horizontal="center" vertical="center" wrapText="1"/>
    </xf>
    <xf numFmtId="165" fontId="10" fillId="9" borderId="77" xfId="0" applyNumberFormat="1" applyFont="1" applyFill="1" applyBorder="1" applyAlignment="1">
      <alignment horizontal="right" vertical="center" wrapText="1"/>
    </xf>
    <xf numFmtId="14" fontId="12" fillId="9" borderId="78" xfId="0" applyNumberFormat="1" applyFont="1" applyFill="1" applyBorder="1" applyAlignment="1">
      <alignment horizontal="center" vertical="center" wrapText="1"/>
    </xf>
    <xf numFmtId="165" fontId="10" fillId="9" borderId="79" xfId="0" applyNumberFormat="1" applyFont="1" applyFill="1" applyBorder="1" applyAlignment="1">
      <alignment horizontal="right" vertical="center" wrapText="1"/>
    </xf>
    <xf numFmtId="165" fontId="10" fillId="9" borderId="80" xfId="0" applyNumberFormat="1" applyFont="1" applyFill="1" applyBorder="1" applyAlignment="1">
      <alignment horizontal="right" vertical="center" wrapText="1"/>
    </xf>
    <xf numFmtId="14" fontId="12" fillId="9" borderId="74" xfId="0" applyNumberFormat="1" applyFont="1" applyFill="1" applyBorder="1" applyAlignment="1">
      <alignment horizontal="center" vertical="center" wrapText="1"/>
    </xf>
    <xf numFmtId="165" fontId="10" fillId="9" borderId="73" xfId="0" applyNumberFormat="1" applyFont="1" applyFill="1" applyBorder="1" applyAlignment="1">
      <alignment horizontal="right" vertical="center" wrapText="1"/>
    </xf>
    <xf numFmtId="165" fontId="10" fillId="9" borderId="75" xfId="0" applyNumberFormat="1" applyFont="1" applyFill="1" applyBorder="1" applyAlignment="1">
      <alignment horizontal="right" vertical="center" wrapText="1"/>
    </xf>
    <xf numFmtId="14" fontId="19" fillId="8" borderId="81" xfId="0" applyNumberFormat="1" applyFont="1" applyFill="1" applyBorder="1" applyAlignment="1">
      <alignment horizontal="center" vertical="center" wrapText="1"/>
    </xf>
    <xf numFmtId="164" fontId="18" fillId="8" borderId="82" xfId="0" applyNumberFormat="1" applyFont="1" applyFill="1" applyBorder="1" applyAlignment="1">
      <alignment horizontal="right" vertical="center" wrapText="1"/>
    </xf>
    <xf numFmtId="164" fontId="18" fillId="8" borderId="83" xfId="0" applyNumberFormat="1" applyFont="1" applyFill="1" applyBorder="1" applyAlignment="1">
      <alignment horizontal="right" vertical="center" wrapText="1"/>
    </xf>
    <xf numFmtId="0" fontId="0" fillId="8" borderId="36" xfId="0" applyFill="1" applyBorder="1"/>
    <xf numFmtId="164" fontId="0" fillId="8" borderId="37" xfId="0" applyNumberFormat="1" applyFill="1" applyBorder="1"/>
    <xf numFmtId="164" fontId="0" fillId="8" borderId="38" xfId="0" applyNumberFormat="1" applyFill="1" applyBorder="1"/>
    <xf numFmtId="165" fontId="18" fillId="9" borderId="72" xfId="0" applyNumberFormat="1" applyFont="1" applyFill="1" applyBorder="1" applyAlignment="1">
      <alignment horizontal="right" vertical="center" wrapText="1"/>
    </xf>
    <xf numFmtId="0" fontId="7" fillId="7" borderId="10" xfId="0" applyFont="1" applyFill="1" applyBorder="1" applyAlignment="1">
      <alignment horizontal="center"/>
    </xf>
    <xf numFmtId="164" fontId="7" fillId="7" borderId="11" xfId="0" applyNumberFormat="1" applyFont="1" applyFill="1" applyBorder="1"/>
    <xf numFmtId="164" fontId="7" fillId="7" borderId="30" xfId="0" applyNumberFormat="1" applyFont="1" applyFill="1" applyBorder="1"/>
    <xf numFmtId="14" fontId="19" fillId="7" borderId="72" xfId="0" applyNumberFormat="1" applyFont="1" applyFill="1" applyBorder="1" applyAlignment="1">
      <alignment horizontal="center" vertical="center" wrapText="1"/>
    </xf>
    <xf numFmtId="165" fontId="18" fillId="7" borderId="72" xfId="0" applyNumberFormat="1" applyFont="1" applyFill="1" applyBorder="1" applyAlignment="1">
      <alignment horizontal="right" vertical="center" wrapText="1"/>
    </xf>
    <xf numFmtId="165" fontId="18" fillId="7" borderId="84" xfId="0" applyNumberFormat="1" applyFont="1" applyFill="1" applyBorder="1" applyAlignment="1">
      <alignment horizontal="right" vertical="center" wrapText="1"/>
    </xf>
    <xf numFmtId="164" fontId="18" fillId="9" borderId="82" xfId="0" applyNumberFormat="1" applyFont="1" applyFill="1" applyBorder="1" applyAlignment="1">
      <alignment horizontal="right" vertical="center" wrapText="1"/>
    </xf>
    <xf numFmtId="0" fontId="0" fillId="9" borderId="39" xfId="0" applyFill="1" applyBorder="1"/>
    <xf numFmtId="0" fontId="0" fillId="9" borderId="40" xfId="0" applyFill="1" applyBorder="1"/>
    <xf numFmtId="0" fontId="0" fillId="9" borderId="41" xfId="0" applyFill="1" applyBorder="1"/>
    <xf numFmtId="0" fontId="0" fillId="9" borderId="42" xfId="0" applyFill="1" applyBorder="1"/>
    <xf numFmtId="0" fontId="0" fillId="9" borderId="0" xfId="0" applyFill="1" applyBorder="1"/>
    <xf numFmtId="0" fontId="0" fillId="9" borderId="43" xfId="0" applyFill="1" applyBorder="1"/>
    <xf numFmtId="0" fontId="0" fillId="9" borderId="44" xfId="0" applyFill="1" applyBorder="1"/>
    <xf numFmtId="0" fontId="0" fillId="9" borderId="45" xfId="0" applyFill="1" applyBorder="1"/>
    <xf numFmtId="0" fontId="0" fillId="9" borderId="46" xfId="0" applyFill="1" applyBorder="1"/>
    <xf numFmtId="14" fontId="19" fillId="9" borderId="85" xfId="0" applyNumberFormat="1" applyFont="1" applyFill="1" applyBorder="1" applyAlignment="1">
      <alignment horizontal="center" vertical="center" wrapText="1"/>
    </xf>
    <xf numFmtId="14" fontId="19" fillId="9" borderId="86" xfId="0" applyNumberFormat="1" applyFont="1" applyFill="1" applyBorder="1" applyAlignment="1">
      <alignment horizontal="center" vertical="center" wrapText="1"/>
    </xf>
    <xf numFmtId="14" fontId="19" fillId="7" borderId="76" xfId="0" applyNumberFormat="1" applyFont="1" applyFill="1" applyBorder="1" applyAlignment="1">
      <alignment horizontal="center" vertical="center" wrapText="1"/>
    </xf>
    <xf numFmtId="165" fontId="18" fillId="7" borderId="77" xfId="0" applyNumberFormat="1" applyFont="1" applyFill="1" applyBorder="1" applyAlignment="1">
      <alignment horizontal="right" vertical="center" wrapText="1"/>
    </xf>
    <xf numFmtId="14" fontId="19" fillId="7" borderId="78" xfId="0" applyNumberFormat="1" applyFont="1" applyFill="1" applyBorder="1" applyAlignment="1">
      <alignment horizontal="center" vertical="center" wrapText="1"/>
    </xf>
    <xf numFmtId="165" fontId="18" fillId="7" borderId="79" xfId="0" applyNumberFormat="1" applyFont="1" applyFill="1" applyBorder="1" applyAlignment="1">
      <alignment horizontal="right" vertical="center" wrapText="1"/>
    </xf>
    <xf numFmtId="165" fontId="18" fillId="7" borderId="80" xfId="0" applyNumberFormat="1" applyFont="1" applyFill="1" applyBorder="1" applyAlignment="1">
      <alignment horizontal="right" vertical="center" wrapText="1"/>
    </xf>
    <xf numFmtId="14" fontId="19" fillId="9" borderId="81" xfId="0" applyNumberFormat="1" applyFont="1" applyFill="1" applyBorder="1" applyAlignment="1">
      <alignment horizontal="center" vertical="center" wrapText="1"/>
    </xf>
    <xf numFmtId="164" fontId="18" fillId="9" borderId="83" xfId="0" applyNumberFormat="1" applyFont="1" applyFill="1" applyBorder="1" applyAlignment="1">
      <alignment horizontal="right" vertical="center" wrapText="1"/>
    </xf>
    <xf numFmtId="0" fontId="7" fillId="7" borderId="12" xfId="0" applyFont="1" applyFill="1" applyBorder="1" applyAlignment="1">
      <alignment horizontal="center"/>
    </xf>
    <xf numFmtId="165" fontId="18" fillId="9" borderId="82" xfId="0" applyNumberFormat="1" applyFont="1" applyFill="1" applyBorder="1" applyAlignment="1">
      <alignment horizontal="right" vertical="center" wrapText="1"/>
    </xf>
    <xf numFmtId="0" fontId="0" fillId="9" borderId="36" xfId="0" applyFill="1" applyBorder="1"/>
    <xf numFmtId="0" fontId="0" fillId="9" borderId="37" xfId="0" applyFill="1" applyBorder="1"/>
    <xf numFmtId="0" fontId="0" fillId="9" borderId="38" xfId="0" applyFill="1" applyBorder="1"/>
    <xf numFmtId="164" fontId="7" fillId="7" borderId="47" xfId="0" applyNumberFormat="1" applyFont="1" applyFill="1" applyBorder="1"/>
    <xf numFmtId="165" fontId="18" fillId="9" borderId="77" xfId="0" applyNumberFormat="1" applyFont="1" applyFill="1" applyBorder="1" applyAlignment="1">
      <alignment horizontal="right" vertical="center" wrapText="1"/>
    </xf>
    <xf numFmtId="165" fontId="18" fillId="9" borderId="83" xfId="0" applyNumberFormat="1" applyFont="1" applyFill="1" applyBorder="1" applyAlignment="1">
      <alignment horizontal="right" vertical="center" wrapText="1"/>
    </xf>
    <xf numFmtId="14" fontId="10" fillId="7" borderId="42" xfId="0" applyNumberFormat="1" applyFont="1" applyFill="1" applyBorder="1"/>
    <xf numFmtId="165" fontId="10" fillId="7" borderId="0" xfId="0" applyNumberFormat="1" applyFont="1" applyFill="1" applyBorder="1"/>
    <xf numFmtId="165" fontId="10" fillId="7" borderId="43" xfId="0" applyNumberFormat="1" applyFont="1" applyFill="1" applyBorder="1"/>
    <xf numFmtId="0" fontId="15" fillId="0" borderId="0" xfId="0" applyFont="1" applyBorder="1"/>
    <xf numFmtId="14" fontId="19" fillId="9" borderId="87" xfId="0" applyNumberFormat="1" applyFont="1" applyFill="1" applyBorder="1" applyAlignment="1">
      <alignment horizontal="center" vertical="center" wrapText="1"/>
    </xf>
    <xf numFmtId="165" fontId="18" fillId="9" borderId="88" xfId="0" applyNumberFormat="1" applyFont="1" applyFill="1" applyBorder="1" applyAlignment="1">
      <alignment horizontal="right" vertical="center" wrapText="1"/>
    </xf>
    <xf numFmtId="165" fontId="18" fillId="9" borderId="89" xfId="0" applyNumberFormat="1" applyFont="1" applyFill="1" applyBorder="1" applyAlignment="1">
      <alignment horizontal="right" vertical="center" wrapText="1"/>
    </xf>
    <xf numFmtId="165" fontId="18" fillId="9" borderId="79" xfId="0" applyNumberFormat="1" applyFont="1" applyFill="1" applyBorder="1" applyAlignment="1">
      <alignment horizontal="right" vertical="center" wrapText="1"/>
    </xf>
    <xf numFmtId="165" fontId="18" fillId="9" borderId="80" xfId="0" applyNumberFormat="1" applyFont="1" applyFill="1" applyBorder="1" applyAlignment="1">
      <alignment horizontal="right" vertical="center" wrapText="1"/>
    </xf>
    <xf numFmtId="164" fontId="7" fillId="9" borderId="47" xfId="0" applyNumberFormat="1" applyFont="1" applyFill="1" applyBorder="1"/>
    <xf numFmtId="165" fontId="18" fillId="9" borderId="90" xfId="0" applyNumberFormat="1" applyFont="1" applyFill="1" applyBorder="1" applyAlignment="1">
      <alignment horizontal="right" vertical="center" wrapText="1"/>
    </xf>
    <xf numFmtId="165" fontId="18" fillId="9" borderId="84" xfId="0" applyNumberFormat="1" applyFont="1" applyFill="1" applyBorder="1" applyAlignment="1">
      <alignment horizontal="right" vertical="center" wrapText="1"/>
    </xf>
    <xf numFmtId="165" fontId="18" fillId="9" borderId="91" xfId="0" applyNumberFormat="1" applyFont="1" applyFill="1" applyBorder="1" applyAlignment="1">
      <alignment horizontal="right" vertical="center" wrapText="1"/>
    </xf>
    <xf numFmtId="165" fontId="18" fillId="8" borderId="72" xfId="0" applyNumberFormat="1" applyFont="1" applyFill="1" applyBorder="1" applyAlignment="1">
      <alignment horizontal="right" vertical="center" wrapText="1"/>
    </xf>
    <xf numFmtId="165" fontId="18" fillId="8" borderId="77" xfId="0" applyNumberFormat="1" applyFont="1" applyFill="1" applyBorder="1" applyAlignment="1">
      <alignment horizontal="right" vertical="center" wrapText="1"/>
    </xf>
    <xf numFmtId="165" fontId="18" fillId="8" borderId="82" xfId="0" applyNumberFormat="1" applyFont="1" applyFill="1" applyBorder="1" applyAlignment="1">
      <alignment horizontal="right" vertical="center" wrapText="1"/>
    </xf>
    <xf numFmtId="165" fontId="18" fillId="8" borderId="83" xfId="0" applyNumberFormat="1" applyFont="1" applyFill="1" applyBorder="1" applyAlignment="1">
      <alignment horizontal="right" vertical="center" wrapText="1"/>
    </xf>
    <xf numFmtId="0" fontId="0" fillId="8" borderId="37" xfId="0" applyFill="1" applyBorder="1"/>
    <xf numFmtId="0" fontId="0" fillId="8" borderId="38" xfId="0" applyFill="1" applyBorder="1"/>
    <xf numFmtId="0" fontId="15" fillId="0" borderId="0" xfId="0" applyFont="1"/>
    <xf numFmtId="0" fontId="9" fillId="4" borderId="26" xfId="0" applyFont="1" applyFill="1" applyBorder="1" applyAlignment="1">
      <alignment horizontal="left"/>
    </xf>
    <xf numFmtId="164" fontId="1" fillId="0" borderId="26" xfId="0" applyNumberFormat="1" applyFont="1" applyBorder="1"/>
    <xf numFmtId="0" fontId="16" fillId="10" borderId="20" xfId="0" applyFont="1" applyFill="1" applyBorder="1" applyAlignment="1">
      <alignment horizontal="left"/>
    </xf>
    <xf numFmtId="164" fontId="16" fillId="10" borderId="19" xfId="0" applyNumberFormat="1" applyFont="1" applyFill="1" applyBorder="1" applyAlignment="1">
      <alignment horizontal="right"/>
    </xf>
    <xf numFmtId="164" fontId="16" fillId="10" borderId="35" xfId="0" applyNumberFormat="1" applyFont="1" applyFill="1" applyBorder="1" applyAlignment="1">
      <alignment horizontal="right"/>
    </xf>
    <xf numFmtId="164" fontId="18" fillId="9" borderId="2" xfId="0" applyNumberFormat="1" applyFont="1" applyFill="1" applyBorder="1" applyAlignment="1">
      <alignment horizontal="right" vertical="center" wrapText="1"/>
    </xf>
    <xf numFmtId="165" fontId="10" fillId="9" borderId="26" xfId="0" applyNumberFormat="1" applyFont="1" applyFill="1" applyBorder="1"/>
    <xf numFmtId="165" fontId="18" fillId="9" borderId="92" xfId="0" applyNumberFormat="1" applyFont="1" applyFill="1" applyBorder="1" applyAlignment="1">
      <alignment horizontal="right" vertical="center" wrapText="1"/>
    </xf>
    <xf numFmtId="0" fontId="9" fillId="7" borderId="48" xfId="0" applyFont="1" applyFill="1" applyBorder="1" applyAlignment="1">
      <alignment horizontal="center"/>
    </xf>
    <xf numFmtId="164" fontId="9" fillId="7" borderId="49" xfId="0" applyNumberFormat="1" applyFont="1" applyFill="1" applyBorder="1"/>
    <xf numFmtId="164" fontId="9" fillId="7" borderId="50" xfId="0" applyNumberFormat="1" applyFont="1" applyFill="1" applyBorder="1"/>
    <xf numFmtId="14" fontId="10" fillId="7" borderId="2" xfId="0" applyNumberFormat="1" applyFont="1" applyFill="1" applyBorder="1"/>
    <xf numFmtId="165" fontId="10" fillId="7" borderId="2" xfId="0" applyNumberFormat="1" applyFont="1" applyFill="1" applyBorder="1"/>
    <xf numFmtId="164" fontId="9" fillId="4" borderId="35" xfId="0" applyNumberFormat="1" applyFont="1" applyFill="1" applyBorder="1"/>
    <xf numFmtId="14" fontId="19" fillId="9" borderId="24" xfId="0" applyNumberFormat="1" applyFont="1" applyFill="1" applyBorder="1" applyAlignment="1">
      <alignment horizontal="center" vertical="center" wrapText="1"/>
    </xf>
    <xf numFmtId="164" fontId="18" fillId="9" borderId="84" xfId="0" applyNumberFormat="1" applyFont="1" applyFill="1" applyBorder="1" applyAlignment="1">
      <alignment horizontal="right" vertical="center" wrapText="1"/>
    </xf>
    <xf numFmtId="164" fontId="18" fillId="9" borderId="92" xfId="0" applyNumberFormat="1" applyFont="1" applyFill="1" applyBorder="1" applyAlignment="1">
      <alignment horizontal="right" vertical="center" wrapText="1"/>
    </xf>
    <xf numFmtId="164" fontId="18" fillId="9" borderId="22" xfId="0" applyNumberFormat="1" applyFont="1" applyFill="1" applyBorder="1" applyAlignment="1">
      <alignment horizontal="right" vertical="center" wrapText="1"/>
    </xf>
    <xf numFmtId="165" fontId="10" fillId="9" borderId="27" xfId="0" applyNumberFormat="1" applyFont="1" applyFill="1" applyBorder="1"/>
    <xf numFmtId="165" fontId="10" fillId="7" borderId="9" xfId="0" applyNumberFormat="1" applyFont="1" applyFill="1" applyBorder="1"/>
    <xf numFmtId="14" fontId="10" fillId="7" borderId="32" xfId="0" applyNumberFormat="1" applyFont="1" applyFill="1" applyBorder="1"/>
    <xf numFmtId="165" fontId="10" fillId="7" borderId="34" xfId="0" applyNumberFormat="1" applyFont="1" applyFill="1" applyBorder="1"/>
    <xf numFmtId="164" fontId="9" fillId="3" borderId="35" xfId="0" applyNumberFormat="1" applyFont="1" applyFill="1" applyBorder="1"/>
    <xf numFmtId="14" fontId="10" fillId="7" borderId="51" xfId="0" applyNumberFormat="1" applyFont="1" applyFill="1" applyBorder="1"/>
    <xf numFmtId="165" fontId="10" fillId="7" borderId="26" xfId="0" applyNumberFormat="1" applyFont="1" applyFill="1" applyBorder="1"/>
    <xf numFmtId="165" fontId="10" fillId="7" borderId="52" xfId="0" applyNumberFormat="1" applyFont="1" applyFill="1" applyBorder="1"/>
    <xf numFmtId="14" fontId="10" fillId="7" borderId="31" xfId="0" applyNumberFormat="1" applyFont="1" applyFill="1" applyBorder="1"/>
    <xf numFmtId="165" fontId="10" fillId="7" borderId="33" xfId="0" applyNumberFormat="1" applyFont="1" applyFill="1" applyBorder="1"/>
    <xf numFmtId="14" fontId="10" fillId="7" borderId="20" xfId="0" applyNumberFormat="1" applyFont="1" applyFill="1" applyBorder="1" applyAlignment="1"/>
    <xf numFmtId="165" fontId="10" fillId="7" borderId="19" xfId="0" applyNumberFormat="1" applyFont="1" applyFill="1" applyBorder="1" applyAlignment="1"/>
    <xf numFmtId="165" fontId="10" fillId="7" borderId="35" xfId="0" applyNumberFormat="1" applyFont="1" applyFill="1" applyBorder="1" applyAlignment="1"/>
    <xf numFmtId="14" fontId="19" fillId="9" borderId="25" xfId="0" applyNumberFormat="1" applyFont="1" applyFill="1" applyBorder="1" applyAlignment="1">
      <alignment horizontal="center" vertical="center" wrapText="1"/>
    </xf>
    <xf numFmtId="164" fontId="18" fillId="9" borderId="26" xfId="0" applyNumberFormat="1" applyFont="1" applyFill="1" applyBorder="1" applyAlignment="1">
      <alignment horizontal="right" vertical="center" wrapText="1"/>
    </xf>
    <xf numFmtId="164" fontId="18" fillId="9" borderId="27" xfId="0" applyNumberFormat="1" applyFont="1" applyFill="1" applyBorder="1" applyAlignment="1">
      <alignment horizontal="right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>
      <alignment horizontal="right" vertical="center" wrapText="1"/>
    </xf>
    <xf numFmtId="14" fontId="19" fillId="7" borderId="73" xfId="0" applyNumberFormat="1" applyFont="1" applyFill="1" applyBorder="1" applyAlignment="1">
      <alignment horizontal="center" vertical="center" wrapText="1"/>
    </xf>
    <xf numFmtId="165" fontId="18" fillId="7" borderId="73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16" fillId="0" borderId="0" xfId="0" applyFont="1" applyFill="1" applyBorder="1" applyAlignment="1">
      <alignment horizontal="left"/>
    </xf>
    <xf numFmtId="164" fontId="16" fillId="0" borderId="0" xfId="0" applyNumberFormat="1" applyFont="1" applyFill="1" applyBorder="1" applyAlignment="1">
      <alignment horizontal="right"/>
    </xf>
    <xf numFmtId="0" fontId="16" fillId="10" borderId="2" xfId="0" applyFont="1" applyFill="1" applyBorder="1" applyAlignment="1">
      <alignment horizontal="left"/>
    </xf>
    <xf numFmtId="164" fontId="16" fillId="10" borderId="2" xfId="0" applyNumberFormat="1" applyFont="1" applyFill="1" applyBorder="1" applyAlignment="1">
      <alignment horizontal="right"/>
    </xf>
    <xf numFmtId="164" fontId="16" fillId="9" borderId="35" xfId="0" applyNumberFormat="1" applyFont="1" applyFill="1" applyBorder="1" applyAlignment="1">
      <alignment horizontal="right"/>
    </xf>
    <xf numFmtId="164" fontId="16" fillId="7" borderId="35" xfId="0" applyNumberFormat="1" applyFont="1" applyFill="1" applyBorder="1" applyAlignment="1">
      <alignment horizontal="right"/>
    </xf>
    <xf numFmtId="0" fontId="7" fillId="9" borderId="30" xfId="0" applyFont="1" applyFill="1" applyBorder="1" applyAlignment="1">
      <alignment horizontal="center"/>
    </xf>
    <xf numFmtId="164" fontId="16" fillId="7" borderId="20" xfId="0" applyNumberFormat="1" applyFont="1" applyFill="1" applyBorder="1" applyAlignment="1">
      <alignment horizontal="right"/>
    </xf>
    <xf numFmtId="0" fontId="12" fillId="0" borderId="53" xfId="0" applyFont="1" applyBorder="1"/>
    <xf numFmtId="0" fontId="12" fillId="0" borderId="54" xfId="0" applyFont="1" applyBorder="1"/>
    <xf numFmtId="0" fontId="12" fillId="0" borderId="55" xfId="0" applyFont="1" applyBorder="1"/>
    <xf numFmtId="164" fontId="16" fillId="9" borderId="20" xfId="0" applyNumberFormat="1" applyFont="1" applyFill="1" applyBorder="1" applyAlignment="1">
      <alignment horizontal="right"/>
    </xf>
    <xf numFmtId="0" fontId="7" fillId="9" borderId="47" xfId="0" applyFont="1" applyFill="1" applyBorder="1" applyAlignment="1">
      <alignment horizontal="center"/>
    </xf>
    <xf numFmtId="164" fontId="15" fillId="7" borderId="31" xfId="0" applyNumberFormat="1" applyFont="1" applyFill="1" applyBorder="1"/>
    <xf numFmtId="164" fontId="15" fillId="7" borderId="33" xfId="0" applyNumberFormat="1" applyFont="1" applyFill="1" applyBorder="1"/>
    <xf numFmtId="164" fontId="15" fillId="9" borderId="31" xfId="0" applyNumberFormat="1" applyFont="1" applyFill="1" applyBorder="1"/>
    <xf numFmtId="164" fontId="15" fillId="9" borderId="33" xfId="0" applyNumberFormat="1" applyFont="1" applyFill="1" applyBorder="1"/>
    <xf numFmtId="164" fontId="15" fillId="7" borderId="32" xfId="0" applyNumberFormat="1" applyFont="1" applyFill="1" applyBorder="1"/>
    <xf numFmtId="164" fontId="15" fillId="7" borderId="34" xfId="0" applyNumberFormat="1" applyFont="1" applyFill="1" applyBorder="1"/>
    <xf numFmtId="164" fontId="15" fillId="9" borderId="32" xfId="0" applyNumberFormat="1" applyFont="1" applyFill="1" applyBorder="1"/>
    <xf numFmtId="164" fontId="15" fillId="9" borderId="34" xfId="0" applyNumberFormat="1" applyFont="1" applyFill="1" applyBorder="1"/>
    <xf numFmtId="164" fontId="15" fillId="7" borderId="51" xfId="0" applyNumberFormat="1" applyFont="1" applyFill="1" applyBorder="1"/>
    <xf numFmtId="164" fontId="15" fillId="7" borderId="52" xfId="0" applyNumberFormat="1" applyFont="1" applyFill="1" applyBorder="1"/>
    <xf numFmtId="164" fontId="15" fillId="9" borderId="51" xfId="0" applyNumberFormat="1" applyFont="1" applyFill="1" applyBorder="1"/>
    <xf numFmtId="164" fontId="15" fillId="9" borderId="52" xfId="0" applyNumberFormat="1" applyFont="1" applyFill="1" applyBorder="1"/>
    <xf numFmtId="164" fontId="15" fillId="7" borderId="56" xfId="0" applyNumberFormat="1" applyFont="1" applyFill="1" applyBorder="1"/>
    <xf numFmtId="164" fontId="15" fillId="7" borderId="57" xfId="0" applyNumberFormat="1" applyFont="1" applyFill="1" applyBorder="1"/>
    <xf numFmtId="164" fontId="15" fillId="7" borderId="58" xfId="0" applyNumberFormat="1" applyFont="1" applyFill="1" applyBorder="1"/>
    <xf numFmtId="165" fontId="15" fillId="9" borderId="29" xfId="0" applyNumberFormat="1" applyFont="1" applyFill="1" applyBorder="1"/>
    <xf numFmtId="165" fontId="15" fillId="9" borderId="59" xfId="0" applyNumberFormat="1" applyFont="1" applyFill="1" applyBorder="1"/>
    <xf numFmtId="165" fontId="15" fillId="9" borderId="24" xfId="0" applyNumberFormat="1" applyFont="1" applyFill="1" applyBorder="1"/>
    <xf numFmtId="165" fontId="15" fillId="9" borderId="60" xfId="0" applyNumberFormat="1" applyFont="1" applyFill="1" applyBorder="1"/>
    <xf numFmtId="165" fontId="15" fillId="9" borderId="25" xfId="0" applyNumberFormat="1" applyFont="1" applyFill="1" applyBorder="1"/>
    <xf numFmtId="165" fontId="15" fillId="9" borderId="61" xfId="0" applyNumberFormat="1" applyFont="1" applyFill="1" applyBorder="1"/>
    <xf numFmtId="164" fontId="16" fillId="7" borderId="20" xfId="0" applyNumberFormat="1" applyFont="1" applyFill="1" applyBorder="1"/>
    <xf numFmtId="164" fontId="16" fillId="7" borderId="35" xfId="0" applyNumberFormat="1" applyFont="1" applyFill="1" applyBorder="1"/>
    <xf numFmtId="165" fontId="16" fillId="9" borderId="28" xfId="0" applyNumberFormat="1" applyFont="1" applyFill="1" applyBorder="1"/>
    <xf numFmtId="165" fontId="16" fillId="9" borderId="35" xfId="0" applyNumberFormat="1" applyFont="1" applyFill="1" applyBorder="1"/>
    <xf numFmtId="165" fontId="11" fillId="0" borderId="0" xfId="0" applyNumberFormat="1" applyFont="1"/>
    <xf numFmtId="165" fontId="12" fillId="0" borderId="0" xfId="0" applyNumberFormat="1" applyFont="1"/>
    <xf numFmtId="0" fontId="9" fillId="0" borderId="0" xfId="0" applyFont="1"/>
    <xf numFmtId="165" fontId="16" fillId="0" borderId="0" xfId="0" applyNumberFormat="1" applyFont="1"/>
    <xf numFmtId="165" fontId="16" fillId="9" borderId="20" xfId="0" applyNumberFormat="1" applyFont="1" applyFill="1" applyBorder="1"/>
    <xf numFmtId="0" fontId="17" fillId="3" borderId="2" xfId="0" applyFont="1" applyFill="1" applyBorder="1" applyAlignment="1">
      <alignment horizontal="center" wrapText="1"/>
    </xf>
    <xf numFmtId="164" fontId="9" fillId="0" borderId="2" xfId="0" applyNumberFormat="1" applyFont="1" applyBorder="1"/>
    <xf numFmtId="0" fontId="17" fillId="10" borderId="2" xfId="0" applyFont="1" applyFill="1" applyBorder="1" applyAlignment="1">
      <alignment horizontal="center" wrapText="1"/>
    </xf>
    <xf numFmtId="0" fontId="12" fillId="0" borderId="0" xfId="0" applyFont="1"/>
    <xf numFmtId="0" fontId="12" fillId="0" borderId="0" xfId="0" applyFont="1" applyBorder="1"/>
    <xf numFmtId="0" fontId="0" fillId="10" borderId="0" xfId="0" applyFill="1"/>
    <xf numFmtId="0" fontId="16" fillId="7" borderId="62" xfId="0" applyFont="1" applyFill="1" applyBorder="1" applyAlignment="1"/>
    <xf numFmtId="0" fontId="16" fillId="9" borderId="62" xfId="0" applyFont="1" applyFill="1" applyBorder="1" applyAlignment="1"/>
    <xf numFmtId="0" fontId="16" fillId="9" borderId="63" xfId="0" applyFont="1" applyFill="1" applyBorder="1" applyAlignment="1"/>
    <xf numFmtId="0" fontId="11" fillId="0" borderId="0" xfId="0" applyFont="1"/>
    <xf numFmtId="0" fontId="11" fillId="0" borderId="0" xfId="0" applyFont="1" applyBorder="1"/>
    <xf numFmtId="0" fontId="8" fillId="0" borderId="0" xfId="0" applyFont="1"/>
    <xf numFmtId="0" fontId="16" fillId="7" borderId="62" xfId="0" applyFont="1" applyFill="1" applyBorder="1" applyAlignment="1">
      <alignment horizontal="center"/>
    </xf>
    <xf numFmtId="0" fontId="16" fillId="9" borderId="62" xfId="0" applyFont="1" applyFill="1" applyBorder="1" applyAlignment="1">
      <alignment horizontal="center"/>
    </xf>
    <xf numFmtId="0" fontId="16" fillId="9" borderId="63" xfId="0" applyFont="1" applyFill="1" applyBorder="1" applyAlignment="1">
      <alignment horizontal="center"/>
    </xf>
    <xf numFmtId="0" fontId="16" fillId="9" borderId="64" xfId="0" applyFont="1" applyFill="1" applyBorder="1" applyAlignment="1">
      <alignment horizontal="center"/>
    </xf>
    <xf numFmtId="164" fontId="16" fillId="11" borderId="20" xfId="0" applyNumberFormat="1" applyFont="1" applyFill="1" applyBorder="1" applyAlignment="1">
      <alignment horizontal="right"/>
    </xf>
    <xf numFmtId="164" fontId="16" fillId="11" borderId="20" xfId="0" applyNumberFormat="1" applyFont="1" applyFill="1" applyBorder="1"/>
    <xf numFmtId="165" fontId="16" fillId="11" borderId="28" xfId="0" applyNumberFormat="1" applyFont="1" applyFill="1" applyBorder="1"/>
    <xf numFmtId="165" fontId="16" fillId="11" borderId="20" xfId="0" applyNumberFormat="1" applyFont="1" applyFill="1" applyBorder="1"/>
    <xf numFmtId="0" fontId="12" fillId="11" borderId="71" xfId="0" applyFont="1" applyFill="1" applyBorder="1"/>
    <xf numFmtId="0" fontId="6" fillId="11" borderId="70" xfId="0" applyFont="1" applyFill="1" applyBorder="1" applyAlignment="1"/>
    <xf numFmtId="164" fontId="16" fillId="11" borderId="35" xfId="0" applyNumberFormat="1" applyFont="1" applyFill="1" applyBorder="1" applyAlignment="1">
      <alignment horizontal="right"/>
    </xf>
    <xf numFmtId="164" fontId="16" fillId="11" borderId="35" xfId="0" applyNumberFormat="1" applyFont="1" applyFill="1" applyBorder="1"/>
    <xf numFmtId="165" fontId="16" fillId="11" borderId="35" xfId="0" applyNumberFormat="1" applyFont="1" applyFill="1" applyBorder="1"/>
    <xf numFmtId="4" fontId="10" fillId="0" borderId="0" xfId="0" applyNumberFormat="1" applyFont="1"/>
    <xf numFmtId="0" fontId="6" fillId="8" borderId="62" xfId="0" applyFont="1" applyFill="1" applyBorder="1" applyAlignment="1">
      <alignment horizontal="center"/>
    </xf>
    <xf numFmtId="0" fontId="6" fillId="8" borderId="65" xfId="0" applyFont="1" applyFill="1" applyBorder="1" applyAlignment="1">
      <alignment horizontal="center"/>
    </xf>
    <xf numFmtId="0" fontId="6" fillId="8" borderId="66" xfId="0" applyFont="1" applyFill="1" applyBorder="1" applyAlignment="1">
      <alignment horizontal="center"/>
    </xf>
    <xf numFmtId="14" fontId="19" fillId="9" borderId="39" xfId="0" applyNumberFormat="1" applyFont="1" applyFill="1" applyBorder="1" applyAlignment="1">
      <alignment horizontal="center" vertical="center" wrapText="1"/>
    </xf>
    <xf numFmtId="14" fontId="19" fillId="9" borderId="40" xfId="0" applyNumberFormat="1" applyFont="1" applyFill="1" applyBorder="1" applyAlignment="1">
      <alignment horizontal="center" vertical="center" wrapText="1"/>
    </xf>
    <xf numFmtId="14" fontId="19" fillId="9" borderId="41" xfId="0" applyNumberFormat="1" applyFont="1" applyFill="1" applyBorder="1" applyAlignment="1">
      <alignment horizontal="center" vertical="center" wrapText="1"/>
    </xf>
    <xf numFmtId="14" fontId="19" fillId="9" borderId="42" xfId="0" applyNumberFormat="1" applyFont="1" applyFill="1" applyBorder="1" applyAlignment="1">
      <alignment horizontal="center" vertical="center" wrapText="1"/>
    </xf>
    <xf numFmtId="14" fontId="19" fillId="9" borderId="0" xfId="0" applyNumberFormat="1" applyFont="1" applyFill="1" applyBorder="1" applyAlignment="1">
      <alignment horizontal="center" vertical="center" wrapText="1"/>
    </xf>
    <xf numFmtId="14" fontId="19" fillId="9" borderId="43" xfId="0" applyNumberFormat="1" applyFont="1" applyFill="1" applyBorder="1" applyAlignment="1">
      <alignment horizontal="center" vertical="center" wrapText="1"/>
    </xf>
    <xf numFmtId="14" fontId="19" fillId="9" borderId="44" xfId="0" applyNumberFormat="1" applyFont="1" applyFill="1" applyBorder="1" applyAlignment="1">
      <alignment horizontal="center" vertical="center" wrapText="1"/>
    </xf>
    <xf numFmtId="14" fontId="19" fillId="9" borderId="45" xfId="0" applyNumberFormat="1" applyFont="1" applyFill="1" applyBorder="1" applyAlignment="1">
      <alignment horizontal="center" vertical="center" wrapText="1"/>
    </xf>
    <xf numFmtId="14" fontId="19" fillId="9" borderId="46" xfId="0" applyNumberFormat="1" applyFont="1" applyFill="1" applyBorder="1" applyAlignment="1">
      <alignment horizontal="center" vertical="center" wrapText="1"/>
    </xf>
    <xf numFmtId="0" fontId="12" fillId="7" borderId="62" xfId="0" applyFont="1" applyFill="1" applyBorder="1" applyAlignment="1">
      <alignment horizontal="center"/>
    </xf>
    <xf numFmtId="0" fontId="12" fillId="7" borderId="66" xfId="0" applyFont="1" applyFill="1" applyBorder="1" applyAlignment="1">
      <alignment horizontal="center"/>
    </xf>
    <xf numFmtId="0" fontId="12" fillId="9" borderId="62" xfId="0" applyFont="1" applyFill="1" applyBorder="1" applyAlignment="1">
      <alignment horizontal="center"/>
    </xf>
    <xf numFmtId="0" fontId="12" fillId="9" borderId="66" xfId="0" applyFont="1" applyFill="1" applyBorder="1" applyAlignment="1">
      <alignment horizontal="center"/>
    </xf>
    <xf numFmtId="0" fontId="12" fillId="9" borderId="63" xfId="0" applyFont="1" applyFill="1" applyBorder="1" applyAlignment="1">
      <alignment horizontal="center"/>
    </xf>
    <xf numFmtId="0" fontId="12" fillId="9" borderId="67" xfId="0" applyFont="1" applyFill="1" applyBorder="1" applyAlignment="1">
      <alignment horizontal="center"/>
    </xf>
    <xf numFmtId="0" fontId="6" fillId="7" borderId="62" xfId="0" applyFont="1" applyFill="1" applyBorder="1" applyAlignment="1">
      <alignment horizontal="center"/>
    </xf>
    <xf numFmtId="0" fontId="6" fillId="7" borderId="65" xfId="0" applyFont="1" applyFill="1" applyBorder="1" applyAlignment="1">
      <alignment horizontal="center"/>
    </xf>
    <xf numFmtId="0" fontId="6" fillId="7" borderId="66" xfId="0" applyFont="1" applyFill="1" applyBorder="1" applyAlignment="1">
      <alignment horizontal="center"/>
    </xf>
    <xf numFmtId="0" fontId="6" fillId="9" borderId="62" xfId="0" applyFont="1" applyFill="1" applyBorder="1" applyAlignment="1">
      <alignment horizontal="center"/>
    </xf>
    <xf numFmtId="0" fontId="6" fillId="9" borderId="65" xfId="0" applyFont="1" applyFill="1" applyBorder="1" applyAlignment="1">
      <alignment horizontal="center"/>
    </xf>
    <xf numFmtId="0" fontId="6" fillId="9" borderId="66" xfId="0" applyFont="1" applyFill="1" applyBorder="1" applyAlignment="1">
      <alignment horizontal="center"/>
    </xf>
    <xf numFmtId="0" fontId="6" fillId="9" borderId="67" xfId="0" applyFont="1" applyFill="1" applyBorder="1" applyAlignment="1">
      <alignment horizontal="center"/>
    </xf>
    <xf numFmtId="0" fontId="6" fillId="9" borderId="63" xfId="0" applyFont="1" applyFill="1" applyBorder="1" applyAlignment="1">
      <alignment horizontal="center"/>
    </xf>
    <xf numFmtId="0" fontId="6" fillId="4" borderId="65" xfId="0" applyFont="1" applyFill="1" applyBorder="1" applyAlignment="1">
      <alignment horizontal="center"/>
    </xf>
    <xf numFmtId="0" fontId="6" fillId="7" borderId="63" xfId="0" applyFont="1" applyFill="1" applyBorder="1" applyAlignment="1">
      <alignment horizontal="center"/>
    </xf>
    <xf numFmtId="0" fontId="6" fillId="7" borderId="67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9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61" xfId="0" applyFill="1" applyBorder="1" applyAlignment="1">
      <alignment horizontal="center"/>
    </xf>
    <xf numFmtId="0" fontId="0" fillId="4" borderId="25" xfId="0" applyFill="1" applyBorder="1" applyAlignment="1">
      <alignment horizontal="center"/>
    </xf>
  </cellXfs>
  <cellStyles count="4">
    <cellStyle name="Buena" xfId="1" xr:uid="{9D6D9899-7348-4B58-8BE0-10A40021E4A7}"/>
    <cellStyle name="Normal" xfId="0" builtinId="0"/>
    <cellStyle name="Normal_DATOS" xfId="2" xr:uid="{76AB0CC2-078C-4AA4-B9E9-434CB21FC76A}"/>
    <cellStyle name="Título 1" xfId="3" xr:uid="{5BC6FA1A-A996-4AA9-B7E6-243236151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spc="0" baseline="0">
                <a:solidFill>
                  <a:schemeClr val="tx2">
                    <a:lumMod val="75000"/>
                    <a:lumOff val="25000"/>
                  </a:schemeClr>
                </a:solidFill>
              </a:rPr>
              <a:t>Precipitaciones por años hidrológicos - Pluviómetro A05 DILAR (Molino de la Chata)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DATOS!$I$370:$N$370</c:f>
              <c:strCache>
                <c:ptCount val="6"/>
                <c:pt idx="0">
                  <c:v>2018-2019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  <c:pt idx="5">
                  <c:v>2024-2025</c:v>
                </c:pt>
              </c:strCache>
            </c:strRef>
          </c:cat>
          <c:val>
            <c:numRef>
              <c:f>DATOS!$I$371:$N$371</c:f>
              <c:numCache>
                <c:formatCode>0.000</c:formatCode>
                <c:ptCount val="6"/>
                <c:pt idx="0">
                  <c:v>494.20000000000005</c:v>
                </c:pt>
                <c:pt idx="1">
                  <c:v>512.79999999999995</c:v>
                </c:pt>
                <c:pt idx="2">
                  <c:v>374.1</c:v>
                </c:pt>
                <c:pt idx="3" formatCode="#,##0.000">
                  <c:v>301.05</c:v>
                </c:pt>
                <c:pt idx="4">
                  <c:v>444.59999999999997</c:v>
                </c:pt>
                <c:pt idx="5" formatCode="#,##0.000">
                  <c:v>404.40000000000003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9-46DA-884B-4097B4F1590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560976"/>
        <c:axId val="139554736"/>
      </c:lineChart>
      <c:catAx>
        <c:axId val="13956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Total anual</a:t>
                </a:r>
                <a:endParaRPr lang="es-ES" b="1">
                  <a:solidFill>
                    <a:schemeClr val="tx2">
                      <a:lumMod val="75000"/>
                      <a:lumOff val="2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554736"/>
        <c:crosses val="autoZero"/>
        <c:auto val="1"/>
        <c:lblAlgn val="ctr"/>
        <c:lblOffset val="100"/>
        <c:noMultiLvlLbl val="0"/>
      </c:catAx>
      <c:valAx>
        <c:axId val="13955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 i="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litros/m2.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560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gradFill>
          <a:gsLst>
            <a:gs pos="42624">
              <a:srgbClr val="A9DAF1"/>
            </a:gs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spc="0" baseline="0">
                <a:solidFill>
                  <a:schemeClr val="tx2">
                    <a:lumMod val="75000"/>
                    <a:lumOff val="25000"/>
                  </a:schemeClr>
                </a:solidFill>
              </a:rPr>
              <a:t>Precipitaciones por años hidrológicos - Pluviómetro A05 DILAR (Molino de la Chata)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DATOS!$B$370</c:f>
              <c:strCache>
                <c:ptCount val="1"/>
                <c:pt idx="0">
                  <c:v>2018-2019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DATOS!$A$371:$A$382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DATOS!$B$371:$B$382</c:f>
              <c:numCache>
                <c:formatCode>0.000</c:formatCode>
                <c:ptCount val="12"/>
                <c:pt idx="0">
                  <c:v>108.30000000000001</c:v>
                </c:pt>
                <c:pt idx="1">
                  <c:v>119.2</c:v>
                </c:pt>
                <c:pt idx="2">
                  <c:v>4</c:v>
                </c:pt>
                <c:pt idx="3">
                  <c:v>46.900000000000006</c:v>
                </c:pt>
                <c:pt idx="4">
                  <c:v>23.8</c:v>
                </c:pt>
                <c:pt idx="5">
                  <c:v>17.7</c:v>
                </c:pt>
                <c:pt idx="6">
                  <c:v>113.90000000000002</c:v>
                </c:pt>
                <c:pt idx="7">
                  <c:v>0</c:v>
                </c:pt>
                <c:pt idx="8">
                  <c:v>0.5</c:v>
                </c:pt>
                <c:pt idx="9">
                  <c:v>0.2</c:v>
                </c:pt>
                <c:pt idx="10">
                  <c:v>2.8</c:v>
                </c:pt>
                <c:pt idx="11">
                  <c:v>56.900000000000006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F-419F-8490-BF1F89D8544E}"/>
            </c:ext>
          </c:extLst>
        </c:ser>
        <c:ser>
          <c:idx val="1"/>
          <c:order val="1"/>
          <c:tx>
            <c:strRef>
              <c:f>DATOS!$C$370</c:f>
              <c:strCache>
                <c:ptCount val="1"/>
                <c:pt idx="0">
                  <c:v>2020-2021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strRef>
              <c:f>DATOS!$A$371:$A$382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DATOS!$C$371:$C$382</c:f>
              <c:numCache>
                <c:formatCode>0.000</c:formatCode>
                <c:ptCount val="12"/>
                <c:pt idx="0">
                  <c:v>35.799999999999997</c:v>
                </c:pt>
                <c:pt idx="1">
                  <c:v>81.399999999999991</c:v>
                </c:pt>
                <c:pt idx="2">
                  <c:v>75.900000000000006</c:v>
                </c:pt>
                <c:pt idx="3">
                  <c:v>53</c:v>
                </c:pt>
                <c:pt idx="4">
                  <c:v>0.2</c:v>
                </c:pt>
                <c:pt idx="5">
                  <c:v>58.7</c:v>
                </c:pt>
                <c:pt idx="6">
                  <c:v>127.00000000000001</c:v>
                </c:pt>
                <c:pt idx="7">
                  <c:v>51.400000000000006</c:v>
                </c:pt>
                <c:pt idx="8">
                  <c:v>13.899999999999999</c:v>
                </c:pt>
                <c:pt idx="9">
                  <c:v>0</c:v>
                </c:pt>
                <c:pt idx="10">
                  <c:v>0.2</c:v>
                </c:pt>
                <c:pt idx="11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F-419F-8490-BF1F89D8544E}"/>
            </c:ext>
          </c:extLst>
        </c:ser>
        <c:ser>
          <c:idx val="2"/>
          <c:order val="2"/>
          <c:tx>
            <c:strRef>
              <c:f>DATOS!$D$370</c:f>
              <c:strCache>
                <c:ptCount val="1"/>
                <c:pt idx="0">
                  <c:v>2021-2022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strRef>
              <c:f>DATOS!$A$371:$A$382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DATOS!$D$371:$D$382</c:f>
              <c:numCache>
                <c:formatCode>0.000</c:formatCode>
                <c:ptCount val="12"/>
                <c:pt idx="0">
                  <c:v>13.4</c:v>
                </c:pt>
                <c:pt idx="1">
                  <c:v>33.800000000000004</c:v>
                </c:pt>
                <c:pt idx="2">
                  <c:v>41.800000000000004</c:v>
                </c:pt>
                <c:pt idx="3">
                  <c:v>6.1000000000000005</c:v>
                </c:pt>
                <c:pt idx="4">
                  <c:v>17.700000000000003</c:v>
                </c:pt>
                <c:pt idx="5">
                  <c:v>129.30000000000001</c:v>
                </c:pt>
                <c:pt idx="6">
                  <c:v>77.599999999999994</c:v>
                </c:pt>
                <c:pt idx="7">
                  <c:v>23.6</c:v>
                </c:pt>
                <c:pt idx="8">
                  <c:v>1.2</c:v>
                </c:pt>
                <c:pt idx="9">
                  <c:v>0</c:v>
                </c:pt>
                <c:pt idx="10">
                  <c:v>14.700000000000001</c:v>
                </c:pt>
                <c:pt idx="11">
                  <c:v>14.900000000000002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7F-419F-8490-BF1F89D8544E}"/>
            </c:ext>
          </c:extLst>
        </c:ser>
        <c:ser>
          <c:idx val="3"/>
          <c:order val="3"/>
          <c:tx>
            <c:strRef>
              <c:f>DATOS!$E$370</c:f>
              <c:strCache>
                <c:ptCount val="1"/>
                <c:pt idx="0">
                  <c:v>2022-2023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cat>
            <c:strRef>
              <c:f>DATOS!$A$371:$A$382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DATOS!$E$371:$E$382</c:f>
              <c:numCache>
                <c:formatCode>#,##0.000</c:formatCode>
                <c:ptCount val="12"/>
                <c:pt idx="0">
                  <c:v>2.3000000000000003</c:v>
                </c:pt>
                <c:pt idx="1">
                  <c:v>25.099999999999998</c:v>
                </c:pt>
                <c:pt idx="2">
                  <c:v>117.14999999999999</c:v>
                </c:pt>
                <c:pt idx="3">
                  <c:v>20.3</c:v>
                </c:pt>
                <c:pt idx="4">
                  <c:v>7.6999999999999993</c:v>
                </c:pt>
                <c:pt idx="5">
                  <c:v>8.8000000000000007</c:v>
                </c:pt>
                <c:pt idx="6">
                  <c:v>0</c:v>
                </c:pt>
                <c:pt idx="7">
                  <c:v>57.600000000000009</c:v>
                </c:pt>
                <c:pt idx="8">
                  <c:v>49</c:v>
                </c:pt>
                <c:pt idx="9">
                  <c:v>0</c:v>
                </c:pt>
                <c:pt idx="10">
                  <c:v>0</c:v>
                </c:pt>
                <c:pt idx="11">
                  <c:v>13.099999999999998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7F-419F-8490-BF1F89D8544E}"/>
            </c:ext>
          </c:extLst>
        </c:ser>
        <c:ser>
          <c:idx val="4"/>
          <c:order val="4"/>
          <c:tx>
            <c:strRef>
              <c:f>DATOS!$F$370</c:f>
              <c:strCache>
                <c:ptCount val="1"/>
                <c:pt idx="0">
                  <c:v>2023-2024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elete val="1"/>
          </c:dLbls>
          <c:cat>
            <c:strRef>
              <c:f>DATOS!$A$371:$A$382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DATOS!$F$371:$F$382</c:f>
              <c:numCache>
                <c:formatCode>0.000</c:formatCode>
                <c:ptCount val="12"/>
                <c:pt idx="0">
                  <c:v>63.7</c:v>
                </c:pt>
                <c:pt idx="1">
                  <c:v>4.8</c:v>
                </c:pt>
                <c:pt idx="2">
                  <c:v>26.3</c:v>
                </c:pt>
                <c:pt idx="3">
                  <c:v>52.2</c:v>
                </c:pt>
                <c:pt idx="4">
                  <c:v>54.2</c:v>
                </c:pt>
                <c:pt idx="5">
                  <c:v>189.1</c:v>
                </c:pt>
                <c:pt idx="6">
                  <c:v>19.2</c:v>
                </c:pt>
                <c:pt idx="7">
                  <c:v>14.3</c:v>
                </c:pt>
                <c:pt idx="8">
                  <c:v>1.2</c:v>
                </c:pt>
                <c:pt idx="9">
                  <c:v>0</c:v>
                </c:pt>
                <c:pt idx="10">
                  <c:v>3.3</c:v>
                </c:pt>
                <c:pt idx="11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7F-419F-8490-BF1F89D8544E}"/>
            </c:ext>
          </c:extLst>
        </c:ser>
        <c:ser>
          <c:idx val="5"/>
          <c:order val="5"/>
          <c:tx>
            <c:strRef>
              <c:f>DATOS!$G$370</c:f>
              <c:strCache>
                <c:ptCount val="1"/>
                <c:pt idx="0">
                  <c:v>2024-2025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strRef>
              <c:f>DATOS!$A$371:$A$382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DATOS!$G$371:$G$382</c:f>
              <c:numCache>
                <c:formatCode>0.000</c:formatCode>
                <c:ptCount val="12"/>
                <c:pt idx="0">
                  <c:v>69.5</c:v>
                </c:pt>
                <c:pt idx="1">
                  <c:v>50.7</c:v>
                </c:pt>
                <c:pt idx="2">
                  <c:v>4.2</c:v>
                </c:pt>
                <c:pt idx="3">
                  <c:v>42.8</c:v>
                </c:pt>
                <c:pt idx="4">
                  <c:v>9.6999999999999993</c:v>
                </c:pt>
                <c:pt idx="5">
                  <c:v>161.6</c:v>
                </c:pt>
                <c:pt idx="6">
                  <c:v>39.700000000000003</c:v>
                </c:pt>
                <c:pt idx="7">
                  <c:v>18.100000000000001</c:v>
                </c:pt>
                <c:pt idx="8">
                  <c:v>8.1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7F-419F-8490-BF1F89D8544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560976"/>
        <c:axId val="139554736"/>
      </c:lineChart>
      <c:catAx>
        <c:axId val="13956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 mes </a:t>
                </a:r>
                <a:endParaRPr lang="es-ES" b="1">
                  <a:solidFill>
                    <a:schemeClr val="tx2">
                      <a:lumMod val="75000"/>
                      <a:lumOff val="2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554736"/>
        <c:crosses val="autoZero"/>
        <c:auto val="1"/>
        <c:lblAlgn val="ctr"/>
        <c:lblOffset val="100"/>
        <c:noMultiLvlLbl val="0"/>
      </c:catAx>
      <c:valAx>
        <c:axId val="13955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 i="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litros/m2.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560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gradFill>
          <a:gsLst>
            <a:gs pos="42624">
              <a:srgbClr val="A9DAF1"/>
            </a:gs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cene3d>
          <a:camera prst="orthographicFront"/>
          <a:lightRig rig="threePt" dir="t"/>
        </a:scene3d>
        <a:sp3d>
          <a:bevelT w="152400" h="50800" prst="softRound"/>
        </a:sp3d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spc="0" baseline="0">
                <a:solidFill>
                  <a:schemeClr val="tx2">
                    <a:lumMod val="75000"/>
                    <a:lumOff val="25000"/>
                  </a:schemeClr>
                </a:solidFill>
              </a:rPr>
              <a:t>Caudales por años hidrológicos - Aforador A05 DILAR (Molino de la Chata)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DATOS!$I$385:$N$385</c:f>
              <c:strCache>
                <c:ptCount val="6"/>
                <c:pt idx="0">
                  <c:v>2018-2019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  <c:pt idx="5">
                  <c:v>2024-2025</c:v>
                </c:pt>
              </c:strCache>
            </c:strRef>
          </c:cat>
          <c:val>
            <c:numRef>
              <c:f>DATOS!$I$386:$N$386</c:f>
              <c:numCache>
                <c:formatCode>0.000</c:formatCode>
                <c:ptCount val="6"/>
                <c:pt idx="0">
                  <c:v>149.90700000000001</c:v>
                </c:pt>
                <c:pt idx="1">
                  <c:v>144.864</c:v>
                </c:pt>
                <c:pt idx="2">
                  <c:v>127.53999999999999</c:v>
                </c:pt>
                <c:pt idx="3" formatCode="#,##0.000">
                  <c:v>109.39899999999999</c:v>
                </c:pt>
                <c:pt idx="4">
                  <c:v>205.89100000000002</c:v>
                </c:pt>
                <c:pt idx="5" formatCode="#,##0.000">
                  <c:v>183.12099999999998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3-4A30-A34A-2540C6E4D82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560976"/>
        <c:axId val="139554736"/>
      </c:lineChart>
      <c:catAx>
        <c:axId val="13956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Total anual</a:t>
                </a:r>
                <a:endParaRPr lang="es-ES" b="1">
                  <a:solidFill>
                    <a:schemeClr val="tx2">
                      <a:lumMod val="75000"/>
                      <a:lumOff val="2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554736"/>
        <c:crosses val="autoZero"/>
        <c:auto val="1"/>
        <c:lblAlgn val="ctr"/>
        <c:lblOffset val="100"/>
        <c:noMultiLvlLbl val="0"/>
      </c:catAx>
      <c:valAx>
        <c:axId val="13955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 i="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m3/s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560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gradFill>
          <a:gsLst>
            <a:gs pos="42624">
              <a:srgbClr val="A9DAF1"/>
            </a:gs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spc="0" baseline="0">
                <a:solidFill>
                  <a:schemeClr val="tx2">
                    <a:lumMod val="75000"/>
                    <a:lumOff val="25000"/>
                  </a:schemeClr>
                </a:solidFill>
              </a:rPr>
              <a:t>Caudales por años hidrológicos - Aforador A05 DILAR (Molino de la Chata)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DATOS!$B$385</c:f>
              <c:strCache>
                <c:ptCount val="1"/>
                <c:pt idx="0">
                  <c:v>2018-2019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DATOS!$A$386:$A$397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DATOS!$B$386:$B$397</c:f>
              <c:numCache>
                <c:formatCode>0.000</c:formatCode>
                <c:ptCount val="12"/>
                <c:pt idx="0">
                  <c:v>14.85</c:v>
                </c:pt>
                <c:pt idx="1">
                  <c:v>13.132999999999999</c:v>
                </c:pt>
                <c:pt idx="2">
                  <c:v>10.593999999999999</c:v>
                </c:pt>
                <c:pt idx="3">
                  <c:v>7.1130000000000004</c:v>
                </c:pt>
                <c:pt idx="4">
                  <c:v>8.261000000000001</c:v>
                </c:pt>
                <c:pt idx="5">
                  <c:v>8.5060000000000002</c:v>
                </c:pt>
                <c:pt idx="6">
                  <c:v>13.902000000000001</c:v>
                </c:pt>
                <c:pt idx="7">
                  <c:v>33.74</c:v>
                </c:pt>
                <c:pt idx="8">
                  <c:v>21.271000000000001</c:v>
                </c:pt>
                <c:pt idx="9">
                  <c:v>8.0140000000000011</c:v>
                </c:pt>
                <c:pt idx="10">
                  <c:v>5.3379999999999992</c:v>
                </c:pt>
                <c:pt idx="11">
                  <c:v>5.1849999999999996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229-A928-7AF38E6ACE3E}"/>
            </c:ext>
          </c:extLst>
        </c:ser>
        <c:ser>
          <c:idx val="1"/>
          <c:order val="1"/>
          <c:tx>
            <c:strRef>
              <c:f>DATOS!$C$385</c:f>
              <c:strCache>
                <c:ptCount val="1"/>
                <c:pt idx="0">
                  <c:v>2020-2021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strRef>
              <c:f>DATOS!$A$386:$A$397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DATOS!$C$386:$C$397</c:f>
              <c:numCache>
                <c:formatCode>0.000</c:formatCode>
                <c:ptCount val="12"/>
                <c:pt idx="0">
                  <c:v>4.1459999999999999</c:v>
                </c:pt>
                <c:pt idx="1">
                  <c:v>10.46</c:v>
                </c:pt>
                <c:pt idx="2">
                  <c:v>13.597000000000003</c:v>
                </c:pt>
                <c:pt idx="3">
                  <c:v>13.722</c:v>
                </c:pt>
                <c:pt idx="4">
                  <c:v>9.8580000000000005</c:v>
                </c:pt>
                <c:pt idx="5">
                  <c:v>11.288000000000002</c:v>
                </c:pt>
                <c:pt idx="6">
                  <c:v>16.640000000000004</c:v>
                </c:pt>
                <c:pt idx="7">
                  <c:v>30.786999999999992</c:v>
                </c:pt>
                <c:pt idx="8">
                  <c:v>18.657000000000004</c:v>
                </c:pt>
                <c:pt idx="9">
                  <c:v>7.5779999999999985</c:v>
                </c:pt>
                <c:pt idx="10">
                  <c:v>4.1370000000000005</c:v>
                </c:pt>
                <c:pt idx="11">
                  <c:v>3.9940000000000011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229-A928-7AF38E6ACE3E}"/>
            </c:ext>
          </c:extLst>
        </c:ser>
        <c:ser>
          <c:idx val="2"/>
          <c:order val="2"/>
          <c:tx>
            <c:strRef>
              <c:f>DATOS!$D$385</c:f>
              <c:strCache>
                <c:ptCount val="1"/>
                <c:pt idx="0">
                  <c:v>2021-2022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strRef>
              <c:f>DATOS!$A$386:$A$397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DATOS!$D$386:$D$397</c:f>
              <c:numCache>
                <c:formatCode>0.000</c:formatCode>
                <c:ptCount val="12"/>
                <c:pt idx="0">
                  <c:v>3.1550000000000002</c:v>
                </c:pt>
                <c:pt idx="1">
                  <c:v>6.1639999999999997</c:v>
                </c:pt>
                <c:pt idx="2">
                  <c:v>4.4260000000000002</c:v>
                </c:pt>
                <c:pt idx="3">
                  <c:v>3.854000000000001</c:v>
                </c:pt>
                <c:pt idx="4">
                  <c:v>3.23</c:v>
                </c:pt>
                <c:pt idx="5">
                  <c:v>8.8759999999999994</c:v>
                </c:pt>
                <c:pt idx="6">
                  <c:v>19.088999999999999</c:v>
                </c:pt>
                <c:pt idx="7">
                  <c:v>46.423000000000002</c:v>
                </c:pt>
                <c:pt idx="8">
                  <c:v>17.251999999999999</c:v>
                </c:pt>
                <c:pt idx="9">
                  <c:v>6.9150000000000018</c:v>
                </c:pt>
                <c:pt idx="10">
                  <c:v>4.3949999999999996</c:v>
                </c:pt>
                <c:pt idx="11">
                  <c:v>3.761000000000001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229-A928-7AF38E6ACE3E}"/>
            </c:ext>
          </c:extLst>
        </c:ser>
        <c:ser>
          <c:idx val="3"/>
          <c:order val="3"/>
          <c:tx>
            <c:strRef>
              <c:f>DATOS!$E$385</c:f>
              <c:strCache>
                <c:ptCount val="1"/>
                <c:pt idx="0">
                  <c:v>2022-2023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cat>
            <c:strRef>
              <c:f>DATOS!$A$386:$A$397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DATOS!$E$386:$E$397</c:f>
              <c:numCache>
                <c:formatCode>#,##0.000</c:formatCode>
                <c:ptCount val="12"/>
                <c:pt idx="0">
                  <c:v>3.8650000000000002</c:v>
                </c:pt>
                <c:pt idx="1">
                  <c:v>5.4749999999999988</c:v>
                </c:pt>
                <c:pt idx="2">
                  <c:v>23.526999999999997</c:v>
                </c:pt>
                <c:pt idx="3">
                  <c:v>14.264999999999997</c:v>
                </c:pt>
                <c:pt idx="4">
                  <c:v>6.9109999999999987</c:v>
                </c:pt>
                <c:pt idx="5">
                  <c:v>10.196000000000002</c:v>
                </c:pt>
                <c:pt idx="6">
                  <c:v>11.315999999999999</c:v>
                </c:pt>
                <c:pt idx="7">
                  <c:v>10.707999999999998</c:v>
                </c:pt>
                <c:pt idx="8">
                  <c:v>13.797999999999995</c:v>
                </c:pt>
                <c:pt idx="9">
                  <c:v>4.1350000000000016</c:v>
                </c:pt>
                <c:pt idx="10">
                  <c:v>2.64</c:v>
                </c:pt>
                <c:pt idx="11">
                  <c:v>2.5630000000000006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2-4229-A928-7AF38E6ACE3E}"/>
            </c:ext>
          </c:extLst>
        </c:ser>
        <c:ser>
          <c:idx val="4"/>
          <c:order val="4"/>
          <c:tx>
            <c:strRef>
              <c:f>DATOS!$F$385</c:f>
              <c:strCache>
                <c:ptCount val="1"/>
                <c:pt idx="0">
                  <c:v>2023-2024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elete val="1"/>
          </c:dLbls>
          <c:cat>
            <c:strRef>
              <c:f>DATOS!$A$386:$A$397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DATOS!$F$386:$F$397</c:f>
              <c:numCache>
                <c:formatCode>0.000</c:formatCode>
                <c:ptCount val="12"/>
                <c:pt idx="0">
                  <c:v>7.1020000000000003</c:v>
                </c:pt>
                <c:pt idx="1">
                  <c:v>9.6549999999999994</c:v>
                </c:pt>
                <c:pt idx="2">
                  <c:v>7.1640000000000006</c:v>
                </c:pt>
                <c:pt idx="3">
                  <c:v>6.2</c:v>
                </c:pt>
                <c:pt idx="4">
                  <c:v>16.984000000000002</c:v>
                </c:pt>
                <c:pt idx="5">
                  <c:v>23.79</c:v>
                </c:pt>
                <c:pt idx="6">
                  <c:v>40.858000000000004</c:v>
                </c:pt>
                <c:pt idx="7">
                  <c:v>45.586999999999989</c:v>
                </c:pt>
                <c:pt idx="8">
                  <c:v>24.702000000000012</c:v>
                </c:pt>
                <c:pt idx="9">
                  <c:v>11.745999999999999</c:v>
                </c:pt>
                <c:pt idx="10">
                  <c:v>6.588000000000001</c:v>
                </c:pt>
                <c:pt idx="11">
                  <c:v>5.5149999999999997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52-4229-A928-7AF38E6ACE3E}"/>
            </c:ext>
          </c:extLst>
        </c:ser>
        <c:ser>
          <c:idx val="5"/>
          <c:order val="5"/>
          <c:tx>
            <c:strRef>
              <c:f>DATOS!$G$385</c:f>
              <c:strCache>
                <c:ptCount val="1"/>
                <c:pt idx="0">
                  <c:v>2024-2025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strRef>
              <c:f>DATOS!$A$386:$A$397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DATOS!$G$386:$G$397</c:f>
              <c:numCache>
                <c:formatCode>0.000</c:formatCode>
                <c:ptCount val="12"/>
                <c:pt idx="0">
                  <c:v>6.945999999999998</c:v>
                </c:pt>
                <c:pt idx="1">
                  <c:v>8.4670000000000005</c:v>
                </c:pt>
                <c:pt idx="2">
                  <c:v>7.0629999999999988</c:v>
                </c:pt>
                <c:pt idx="3">
                  <c:v>7.06</c:v>
                </c:pt>
                <c:pt idx="4">
                  <c:v>5.9489999999999981</c:v>
                </c:pt>
                <c:pt idx="5">
                  <c:v>9.1760000000000019</c:v>
                </c:pt>
                <c:pt idx="6">
                  <c:v>28.676999999999996</c:v>
                </c:pt>
                <c:pt idx="7">
                  <c:v>51.796999999999997</c:v>
                </c:pt>
                <c:pt idx="8">
                  <c:v>46.375</c:v>
                </c:pt>
                <c:pt idx="9">
                  <c:v>12.196999999999999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52-4229-A928-7AF38E6ACE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9560976"/>
        <c:axId val="139554736"/>
      </c:lineChart>
      <c:catAx>
        <c:axId val="13956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 mes </a:t>
                </a:r>
                <a:endParaRPr lang="es-ES" b="1">
                  <a:solidFill>
                    <a:schemeClr val="tx2">
                      <a:lumMod val="75000"/>
                      <a:lumOff val="2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554736"/>
        <c:crosses val="autoZero"/>
        <c:auto val="1"/>
        <c:lblAlgn val="ctr"/>
        <c:lblOffset val="100"/>
        <c:noMultiLvlLbl val="0"/>
      </c:catAx>
      <c:valAx>
        <c:axId val="13955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 i="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m3/s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5609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gradFill>
          <a:gsLst>
            <a:gs pos="42624">
              <a:srgbClr val="A9DAF1"/>
            </a:gs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cene3d>
          <a:camera prst="orthographicFront"/>
          <a:lightRig rig="threePt" dir="t"/>
        </a:scene3d>
        <a:sp3d>
          <a:bevelT w="152400" h="50800" prst="softRound"/>
        </a:sp3d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2">
                    <a:lumMod val="75000"/>
                    <a:lumOff val="25000"/>
                  </a:schemeClr>
                </a:solidFill>
              </a:rPr>
              <a:t>Comparativo</a:t>
            </a:r>
            <a:r>
              <a:rPr lang="es-ES" b="1" baseline="0">
                <a:solidFill>
                  <a:schemeClr val="tx2">
                    <a:lumMod val="75000"/>
                    <a:lumOff val="25000"/>
                  </a:schemeClr>
                </a:solidFill>
              </a:rPr>
              <a:t> precipitaciones años hidrológicos 2023-2024 / 2024-2025. Pluviómetro A05 DILAR (Molino de la Chata)</a:t>
            </a:r>
            <a:endParaRPr lang="es-ES" b="1">
              <a:solidFill>
                <a:schemeClr val="tx2">
                  <a:lumMod val="75000"/>
                  <a:lumOff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DATOS!$F$370</c:f>
              <c:strCache>
                <c:ptCount val="1"/>
                <c:pt idx="0">
                  <c:v>2023-2024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DATOS!$A$371:$A$382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DATOS!$F$371:$F$382</c:f>
              <c:numCache>
                <c:formatCode>0.000</c:formatCode>
                <c:ptCount val="12"/>
                <c:pt idx="0">
                  <c:v>63.7</c:v>
                </c:pt>
                <c:pt idx="1">
                  <c:v>4.8</c:v>
                </c:pt>
                <c:pt idx="2">
                  <c:v>26.3</c:v>
                </c:pt>
                <c:pt idx="3">
                  <c:v>52.2</c:v>
                </c:pt>
                <c:pt idx="4">
                  <c:v>54.2</c:v>
                </c:pt>
                <c:pt idx="5">
                  <c:v>189.1</c:v>
                </c:pt>
                <c:pt idx="6">
                  <c:v>19.2</c:v>
                </c:pt>
                <c:pt idx="7">
                  <c:v>14.3</c:v>
                </c:pt>
                <c:pt idx="8">
                  <c:v>1.2</c:v>
                </c:pt>
                <c:pt idx="9">
                  <c:v>0</c:v>
                </c:pt>
                <c:pt idx="10">
                  <c:v>3.3</c:v>
                </c:pt>
                <c:pt idx="11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C-4194-9D4D-D48332111AC4}"/>
            </c:ext>
          </c:extLst>
        </c:ser>
        <c:ser>
          <c:idx val="1"/>
          <c:order val="1"/>
          <c:tx>
            <c:strRef>
              <c:f>DATOS!$G$370</c:f>
              <c:strCache>
                <c:ptCount val="1"/>
                <c:pt idx="0">
                  <c:v>2024-2025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DATOS!$A$371:$A$382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DATOS!$G$371:$G$382</c:f>
              <c:numCache>
                <c:formatCode>0.000</c:formatCode>
                <c:ptCount val="12"/>
                <c:pt idx="0">
                  <c:v>69.5</c:v>
                </c:pt>
                <c:pt idx="1">
                  <c:v>50.7</c:v>
                </c:pt>
                <c:pt idx="2">
                  <c:v>4.2</c:v>
                </c:pt>
                <c:pt idx="3">
                  <c:v>42.8</c:v>
                </c:pt>
                <c:pt idx="4">
                  <c:v>9.6999999999999993</c:v>
                </c:pt>
                <c:pt idx="5">
                  <c:v>161.6</c:v>
                </c:pt>
                <c:pt idx="6">
                  <c:v>39.700000000000003</c:v>
                </c:pt>
                <c:pt idx="7">
                  <c:v>18.100000000000001</c:v>
                </c:pt>
                <c:pt idx="8">
                  <c:v>8.1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0C-4194-9D4D-D4833211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121200"/>
        <c:axId val="1566940512"/>
      </c:lineChart>
      <c:catAx>
        <c:axId val="1801121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6940512"/>
        <c:crosses val="autoZero"/>
        <c:auto val="1"/>
        <c:lblAlgn val="ctr"/>
        <c:lblOffset val="100"/>
        <c:noMultiLvlLbl val="0"/>
      </c:catAx>
      <c:valAx>
        <c:axId val="156694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l/m2.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01121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gradFill flip="none" rotWithShape="1">
          <a:gsLst>
            <a:gs pos="0">
              <a:schemeClr val="tx2">
                <a:lumMod val="25000"/>
                <a:lumOff val="75000"/>
                <a:tint val="66000"/>
                <a:satMod val="160000"/>
              </a:schemeClr>
            </a:gs>
            <a:gs pos="50000">
              <a:schemeClr val="tx2">
                <a:lumMod val="25000"/>
                <a:lumOff val="75000"/>
                <a:tint val="44500"/>
                <a:satMod val="160000"/>
              </a:schemeClr>
            </a:gs>
            <a:gs pos="100000">
              <a:schemeClr val="tx2">
                <a:lumMod val="25000"/>
                <a:lumOff val="75000"/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chemeClr val="tx2">
                    <a:lumMod val="75000"/>
                    <a:lumOff val="25000"/>
                  </a:schemeClr>
                </a:solidFill>
              </a:rPr>
              <a:t>Comparativo</a:t>
            </a:r>
            <a:r>
              <a:rPr lang="es-ES" b="1" baseline="0">
                <a:solidFill>
                  <a:schemeClr val="tx2">
                    <a:lumMod val="75000"/>
                    <a:lumOff val="25000"/>
                  </a:schemeClr>
                </a:solidFill>
              </a:rPr>
              <a:t> precipitaciones años hidrológicos 2023-2024 / 2024-2025. Aforador A05 DILAR (Molino de la Chata)</a:t>
            </a:r>
            <a:endParaRPr lang="es-ES" b="1">
              <a:solidFill>
                <a:schemeClr val="tx2">
                  <a:lumMod val="75000"/>
                  <a:lumOff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DATOS!$F$385</c:f>
              <c:strCache>
                <c:ptCount val="1"/>
                <c:pt idx="0">
                  <c:v>2023-2024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DATOS!$A$386:$A$397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DATOS!$F$386:$F$397</c:f>
              <c:numCache>
                <c:formatCode>0.000</c:formatCode>
                <c:ptCount val="12"/>
                <c:pt idx="0">
                  <c:v>7.1020000000000003</c:v>
                </c:pt>
                <c:pt idx="1">
                  <c:v>9.6549999999999994</c:v>
                </c:pt>
                <c:pt idx="2">
                  <c:v>7.1640000000000006</c:v>
                </c:pt>
                <c:pt idx="3">
                  <c:v>6.2</c:v>
                </c:pt>
                <c:pt idx="4">
                  <c:v>16.984000000000002</c:v>
                </c:pt>
                <c:pt idx="5">
                  <c:v>23.79</c:v>
                </c:pt>
                <c:pt idx="6">
                  <c:v>40.858000000000004</c:v>
                </c:pt>
                <c:pt idx="7">
                  <c:v>45.586999999999989</c:v>
                </c:pt>
                <c:pt idx="8">
                  <c:v>24.702000000000012</c:v>
                </c:pt>
                <c:pt idx="9">
                  <c:v>11.745999999999999</c:v>
                </c:pt>
                <c:pt idx="10">
                  <c:v>6.588000000000001</c:v>
                </c:pt>
                <c:pt idx="11">
                  <c:v>5.5149999999999997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E-4BE3-A34E-AC1528C0AE94}"/>
            </c:ext>
          </c:extLst>
        </c:ser>
        <c:ser>
          <c:idx val="1"/>
          <c:order val="1"/>
          <c:tx>
            <c:strRef>
              <c:f>DATOS!$G$385</c:f>
              <c:strCache>
                <c:ptCount val="1"/>
                <c:pt idx="0">
                  <c:v>2024-2025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DATOS!$A$386:$A$397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DIC</c:v>
                </c:pt>
                <c:pt idx="3">
                  <c:v>ENE</c:v>
                </c:pt>
                <c:pt idx="4">
                  <c:v>FEB</c:v>
                </c:pt>
                <c:pt idx="5">
                  <c:v>MAR</c:v>
                </c:pt>
                <c:pt idx="6">
                  <c:v>ABR</c:v>
                </c:pt>
                <c:pt idx="7">
                  <c:v>MAY</c:v>
                </c:pt>
                <c:pt idx="8">
                  <c:v>JUN</c:v>
                </c:pt>
                <c:pt idx="9">
                  <c:v>JUL </c:v>
                </c:pt>
                <c:pt idx="10">
                  <c:v>AGO </c:v>
                </c:pt>
                <c:pt idx="11">
                  <c:v>SEP </c:v>
                </c:pt>
              </c:strCache>
            </c:strRef>
          </c:cat>
          <c:val>
            <c:numRef>
              <c:f>DATOS!$G$386:$G$397</c:f>
              <c:numCache>
                <c:formatCode>0.000</c:formatCode>
                <c:ptCount val="12"/>
                <c:pt idx="0">
                  <c:v>6.945999999999998</c:v>
                </c:pt>
                <c:pt idx="1">
                  <c:v>8.4670000000000005</c:v>
                </c:pt>
                <c:pt idx="2">
                  <c:v>7.0629999999999988</c:v>
                </c:pt>
                <c:pt idx="3">
                  <c:v>7.06</c:v>
                </c:pt>
                <c:pt idx="4">
                  <c:v>5.9489999999999981</c:v>
                </c:pt>
                <c:pt idx="5">
                  <c:v>9.1760000000000019</c:v>
                </c:pt>
                <c:pt idx="6">
                  <c:v>28.676999999999996</c:v>
                </c:pt>
                <c:pt idx="7">
                  <c:v>51.796999999999997</c:v>
                </c:pt>
                <c:pt idx="8">
                  <c:v>46.375</c:v>
                </c:pt>
                <c:pt idx="9">
                  <c:v>12.196999999999999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E-4BE3-A34E-AC1528C0A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121200"/>
        <c:axId val="1566940512"/>
      </c:lineChart>
      <c:catAx>
        <c:axId val="1801121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mes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66940512"/>
        <c:crosses val="autoZero"/>
        <c:auto val="1"/>
        <c:lblAlgn val="ctr"/>
        <c:lblOffset val="100"/>
        <c:noMultiLvlLbl val="0"/>
      </c:catAx>
      <c:valAx>
        <c:axId val="156694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2">
                        <a:lumMod val="75000"/>
                        <a:lumOff val="25000"/>
                      </a:schemeClr>
                    </a:solidFill>
                  </a:rPr>
                  <a:t>m3/s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01121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gradFill flip="none" rotWithShape="1">
          <a:gsLst>
            <a:gs pos="0">
              <a:schemeClr val="tx2">
                <a:lumMod val="25000"/>
                <a:lumOff val="75000"/>
                <a:tint val="66000"/>
                <a:satMod val="160000"/>
              </a:schemeClr>
            </a:gs>
            <a:gs pos="50000">
              <a:schemeClr val="tx2">
                <a:lumMod val="25000"/>
                <a:lumOff val="75000"/>
                <a:tint val="44500"/>
                <a:satMod val="160000"/>
              </a:schemeClr>
            </a:gs>
            <a:gs pos="100000">
              <a:schemeClr val="tx2">
                <a:lumMod val="25000"/>
                <a:lumOff val="75000"/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418</xdr:row>
      <xdr:rowOff>0</xdr:rowOff>
    </xdr:from>
    <xdr:to>
      <xdr:col>7</xdr:col>
      <xdr:colOff>190500</xdr:colOff>
      <xdr:row>425</xdr:row>
      <xdr:rowOff>99060</xdr:rowOff>
    </xdr:to>
    <xdr:pic>
      <xdr:nvPicPr>
        <xdr:cNvPr id="1098" name="Imagen 1">
          <a:extLst>
            <a:ext uri="{FF2B5EF4-FFF2-40B4-BE49-F238E27FC236}">
              <a16:creationId xmlns:a16="http://schemas.microsoft.com/office/drawing/2014/main" id="{A852F72B-80D3-BC3D-A98D-DC96CBE0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988420"/>
          <a:ext cx="600456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428</xdr:row>
      <xdr:rowOff>60960</xdr:rowOff>
    </xdr:from>
    <xdr:to>
      <xdr:col>7</xdr:col>
      <xdr:colOff>220980</xdr:colOff>
      <xdr:row>439</xdr:row>
      <xdr:rowOff>121920</xdr:rowOff>
    </xdr:to>
    <xdr:pic>
      <xdr:nvPicPr>
        <xdr:cNvPr id="1099" name="Imagen 3">
          <a:extLst>
            <a:ext uri="{FF2B5EF4-FFF2-40B4-BE49-F238E27FC236}">
              <a16:creationId xmlns:a16="http://schemas.microsoft.com/office/drawing/2014/main" id="{601D9BA1-01DD-F456-66E7-B4622CD2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725780"/>
          <a:ext cx="603504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442</xdr:row>
      <xdr:rowOff>15240</xdr:rowOff>
    </xdr:from>
    <xdr:to>
      <xdr:col>7</xdr:col>
      <xdr:colOff>129540</xdr:colOff>
      <xdr:row>449</xdr:row>
      <xdr:rowOff>76200</xdr:rowOff>
    </xdr:to>
    <xdr:pic>
      <xdr:nvPicPr>
        <xdr:cNvPr id="1100" name="Imagen 4">
          <a:extLst>
            <a:ext uri="{FF2B5EF4-FFF2-40B4-BE49-F238E27FC236}">
              <a16:creationId xmlns:a16="http://schemas.microsoft.com/office/drawing/2014/main" id="{1243BA4A-3120-7D6C-BE94-0C5F7B6FC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27020"/>
          <a:ext cx="5943600" cy="1234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451</xdr:row>
      <xdr:rowOff>0</xdr:rowOff>
    </xdr:from>
    <xdr:to>
      <xdr:col>7</xdr:col>
      <xdr:colOff>487680</xdr:colOff>
      <xdr:row>472</xdr:row>
      <xdr:rowOff>38100</xdr:rowOff>
    </xdr:to>
    <xdr:pic>
      <xdr:nvPicPr>
        <xdr:cNvPr id="1101" name="Imagen 5">
          <a:extLst>
            <a:ext uri="{FF2B5EF4-FFF2-40B4-BE49-F238E27FC236}">
              <a16:creationId xmlns:a16="http://schemas.microsoft.com/office/drawing/2014/main" id="{E407220D-8BDD-3957-346E-15963B635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520540"/>
          <a:ext cx="6301740" cy="355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473</xdr:row>
      <xdr:rowOff>0</xdr:rowOff>
    </xdr:from>
    <xdr:to>
      <xdr:col>5</xdr:col>
      <xdr:colOff>464820</xdr:colOff>
      <xdr:row>505</xdr:row>
      <xdr:rowOff>83820</xdr:rowOff>
    </xdr:to>
    <xdr:pic>
      <xdr:nvPicPr>
        <xdr:cNvPr id="1102" name="Imagen 7">
          <a:extLst>
            <a:ext uri="{FF2B5EF4-FFF2-40B4-BE49-F238E27FC236}">
              <a16:creationId xmlns:a16="http://schemas.microsoft.com/office/drawing/2014/main" id="{EA305770-FA7D-6C36-889D-049E417F5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208620"/>
          <a:ext cx="4617720" cy="544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506</xdr:row>
      <xdr:rowOff>0</xdr:rowOff>
    </xdr:from>
    <xdr:to>
      <xdr:col>8</xdr:col>
      <xdr:colOff>403860</xdr:colOff>
      <xdr:row>538</xdr:row>
      <xdr:rowOff>7620</xdr:rowOff>
    </xdr:to>
    <xdr:pic>
      <xdr:nvPicPr>
        <xdr:cNvPr id="1103" name="Imagen 8">
          <a:extLst>
            <a:ext uri="{FF2B5EF4-FFF2-40B4-BE49-F238E27FC236}">
              <a16:creationId xmlns:a16="http://schemas.microsoft.com/office/drawing/2014/main" id="{DE3DBE72-96D2-ED24-1B2B-FB824569E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740740"/>
          <a:ext cx="7048500" cy="537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539</xdr:row>
      <xdr:rowOff>0</xdr:rowOff>
    </xdr:from>
    <xdr:to>
      <xdr:col>7</xdr:col>
      <xdr:colOff>487680</xdr:colOff>
      <xdr:row>564</xdr:row>
      <xdr:rowOff>152400</xdr:rowOff>
    </xdr:to>
    <xdr:pic>
      <xdr:nvPicPr>
        <xdr:cNvPr id="1104" name="Imagen 10">
          <a:extLst>
            <a:ext uri="{FF2B5EF4-FFF2-40B4-BE49-F238E27FC236}">
              <a16:creationId xmlns:a16="http://schemas.microsoft.com/office/drawing/2014/main" id="{1CA6BF27-D9B6-24DF-D4FA-D6702282E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72860"/>
          <a:ext cx="6301740" cy="434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769620</xdr:colOff>
      <xdr:row>35</xdr:row>
      <xdr:rowOff>129540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3911C0-FAB3-458E-938B-FA19A23C2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769620</xdr:colOff>
      <xdr:row>35</xdr:row>
      <xdr:rowOff>129540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FB8E7E-F3DF-43EB-9FC9-C0D2CE75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769620</xdr:colOff>
      <xdr:row>35</xdr:row>
      <xdr:rowOff>129540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CF3322-329F-4A01-B308-B2D49A4C6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769620</xdr:colOff>
      <xdr:row>35</xdr:row>
      <xdr:rowOff>129540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480936-AD4A-425C-86A6-41BC862D4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777240</xdr:colOff>
      <xdr:row>42</xdr:row>
      <xdr:rowOff>160020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7A45E8-F594-4BDE-9D08-E14088ED2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777240</xdr:colOff>
      <xdr:row>42</xdr:row>
      <xdr:rowOff>160020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25B7A5-C3D8-4816-9998-98C152CE1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D7C4-7539-4F7E-9709-B49D4FF8640C}">
  <dimension ref="A1:AJ442"/>
  <sheetViews>
    <sheetView topLeftCell="A370" workbookViewId="0">
      <selection activeCell="G396" sqref="G396"/>
    </sheetView>
  </sheetViews>
  <sheetFormatPr baseColWidth="10" defaultColWidth="11.44140625" defaultRowHeight="13.2" x14ac:dyDescent="0.25"/>
  <cols>
    <col min="1" max="1" width="12.109375" customWidth="1"/>
    <col min="2" max="3" width="12.109375" style="1" customWidth="1"/>
    <col min="4" max="36" width="12.109375" customWidth="1"/>
    <col min="37" max="16384" width="11.44140625" style="55"/>
  </cols>
  <sheetData>
    <row r="1" spans="1:36" ht="25.2" thickBot="1" x14ac:dyDescent="0.45">
      <c r="A1" s="346" t="s">
        <v>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8"/>
    </row>
    <row r="2" spans="1:36" s="57" customFormat="1" ht="15.6" x14ac:dyDescent="0.3">
      <c r="A2" s="337" t="s">
        <v>1</v>
      </c>
      <c r="B2" s="338"/>
      <c r="C2" s="339"/>
      <c r="D2" s="316" t="s">
        <v>2</v>
      </c>
      <c r="E2" s="317"/>
      <c r="F2" s="318"/>
      <c r="G2" s="337" t="s">
        <v>3</v>
      </c>
      <c r="H2" s="338"/>
      <c r="I2" s="339"/>
      <c r="J2" s="334" t="s">
        <v>4</v>
      </c>
      <c r="K2" s="335"/>
      <c r="L2" s="336"/>
      <c r="M2" s="337" t="s">
        <v>5</v>
      </c>
      <c r="N2" s="338"/>
      <c r="O2" s="339"/>
      <c r="P2" s="343" t="s">
        <v>6</v>
      </c>
      <c r="Q2" s="335"/>
      <c r="R2" s="344"/>
      <c r="S2" s="337" t="s">
        <v>7</v>
      </c>
      <c r="T2" s="338"/>
      <c r="U2" s="339"/>
      <c r="V2" s="334" t="s">
        <v>8</v>
      </c>
      <c r="W2" s="335"/>
      <c r="X2" s="336"/>
      <c r="Y2" s="341" t="s">
        <v>9</v>
      </c>
      <c r="Z2" s="338"/>
      <c r="AA2" s="340"/>
      <c r="AB2" s="334" t="s">
        <v>10</v>
      </c>
      <c r="AC2" s="335"/>
      <c r="AD2" s="336"/>
      <c r="AE2" s="337" t="s">
        <v>11</v>
      </c>
      <c r="AF2" s="338"/>
      <c r="AG2" s="340"/>
      <c r="AH2" s="316" t="s">
        <v>12</v>
      </c>
      <c r="AI2" s="317"/>
      <c r="AJ2" s="318"/>
    </row>
    <row r="3" spans="1:36" s="57" customFormat="1" ht="14.4" thickBot="1" x14ac:dyDescent="0.3">
      <c r="A3" s="118" t="s">
        <v>13</v>
      </c>
      <c r="B3" s="125" t="s">
        <v>14</v>
      </c>
      <c r="C3" s="126" t="s">
        <v>15</v>
      </c>
      <c r="D3" s="116" t="s">
        <v>13</v>
      </c>
      <c r="E3" s="127" t="s">
        <v>14</v>
      </c>
      <c r="F3" s="128" t="s">
        <v>15</v>
      </c>
      <c r="G3" s="118" t="s">
        <v>13</v>
      </c>
      <c r="H3" s="125" t="s">
        <v>14</v>
      </c>
      <c r="I3" s="126" t="s">
        <v>15</v>
      </c>
      <c r="J3" s="155" t="s">
        <v>13</v>
      </c>
      <c r="K3" s="156" t="s">
        <v>14</v>
      </c>
      <c r="L3" s="157" t="s">
        <v>15</v>
      </c>
      <c r="M3" s="118" t="s">
        <v>13</v>
      </c>
      <c r="N3" s="125" t="s">
        <v>14</v>
      </c>
      <c r="O3" s="126" t="s">
        <v>15</v>
      </c>
      <c r="P3" s="180" t="s">
        <v>13</v>
      </c>
      <c r="Q3" s="156" t="s">
        <v>14</v>
      </c>
      <c r="R3" s="185" t="s">
        <v>15</v>
      </c>
      <c r="S3" s="118" t="s">
        <v>13</v>
      </c>
      <c r="T3" s="125" t="s">
        <v>14</v>
      </c>
      <c r="U3" s="126" t="s">
        <v>15</v>
      </c>
      <c r="V3" s="155" t="s">
        <v>13</v>
      </c>
      <c r="W3" s="156" t="s">
        <v>14</v>
      </c>
      <c r="X3" s="157" t="s">
        <v>15</v>
      </c>
      <c r="Y3" s="123" t="s">
        <v>13</v>
      </c>
      <c r="Z3" s="125" t="s">
        <v>14</v>
      </c>
      <c r="AA3" s="197" t="s">
        <v>15</v>
      </c>
      <c r="AB3" s="155" t="s">
        <v>13</v>
      </c>
      <c r="AC3" s="156" t="s">
        <v>14</v>
      </c>
      <c r="AD3" s="157" t="s">
        <v>15</v>
      </c>
      <c r="AE3" s="118" t="s">
        <v>13</v>
      </c>
      <c r="AF3" s="125" t="s">
        <v>14</v>
      </c>
      <c r="AG3" s="197" t="s">
        <v>15</v>
      </c>
      <c r="AH3" s="116" t="s">
        <v>13</v>
      </c>
      <c r="AI3" s="127" t="s">
        <v>14</v>
      </c>
      <c r="AJ3" s="128" t="s">
        <v>15</v>
      </c>
    </row>
    <row r="4" spans="1:36" s="57" customFormat="1" ht="13.8" x14ac:dyDescent="0.25">
      <c r="A4" s="129">
        <v>43374</v>
      </c>
      <c r="B4" s="124">
        <v>4.7</v>
      </c>
      <c r="C4" s="130">
        <v>0.44600000000000001</v>
      </c>
      <c r="D4" s="136">
        <v>43405</v>
      </c>
      <c r="E4" s="122">
        <v>0.4</v>
      </c>
      <c r="F4" s="137">
        <v>0.40100000000000002</v>
      </c>
      <c r="G4" s="145">
        <v>43435</v>
      </c>
      <c r="H4" s="146">
        <v>0</v>
      </c>
      <c r="I4" s="147">
        <v>0.51700000000000002</v>
      </c>
      <c r="J4" s="173">
        <v>43466</v>
      </c>
      <c r="K4" s="159">
        <v>0</v>
      </c>
      <c r="L4" s="174">
        <v>0.23200000000000001</v>
      </c>
      <c r="M4" s="131">
        <v>43497</v>
      </c>
      <c r="N4" s="120">
        <v>17</v>
      </c>
      <c r="O4" s="132">
        <v>0.56299999999999994</v>
      </c>
      <c r="P4" s="158">
        <v>43525</v>
      </c>
      <c r="Q4" s="159">
        <v>0</v>
      </c>
      <c r="R4" s="160">
        <v>0.25600000000000001</v>
      </c>
      <c r="S4" s="131">
        <v>43556</v>
      </c>
      <c r="T4" s="154">
        <v>3.5</v>
      </c>
      <c r="U4" s="186">
        <v>0.308</v>
      </c>
      <c r="V4" s="188">
        <v>43586</v>
      </c>
      <c r="W4" s="189">
        <v>0</v>
      </c>
      <c r="X4" s="190">
        <v>0.84499999999999997</v>
      </c>
      <c r="Y4" s="192">
        <v>43617</v>
      </c>
      <c r="Z4" s="193">
        <v>0</v>
      </c>
      <c r="AA4" s="198">
        <v>0.96199999999999997</v>
      </c>
      <c r="AB4" s="173">
        <v>43647</v>
      </c>
      <c r="AC4" s="159">
        <v>0</v>
      </c>
      <c r="AD4" s="174">
        <v>0.42399999999999999</v>
      </c>
      <c r="AE4" s="131">
        <v>43678</v>
      </c>
      <c r="AF4" s="154">
        <v>0</v>
      </c>
      <c r="AG4" s="199">
        <v>0.219</v>
      </c>
      <c r="AH4" s="138">
        <v>43709</v>
      </c>
      <c r="AI4" s="201">
        <v>0</v>
      </c>
      <c r="AJ4" s="202">
        <v>0.16</v>
      </c>
    </row>
    <row r="5" spans="1:36" s="57" customFormat="1" ht="13.8" x14ac:dyDescent="0.25">
      <c r="A5" s="131">
        <v>43375</v>
      </c>
      <c r="B5" s="120">
        <v>0</v>
      </c>
      <c r="C5" s="132">
        <v>0.442</v>
      </c>
      <c r="D5" s="138">
        <v>43406</v>
      </c>
      <c r="E5" s="117">
        <v>0</v>
      </c>
      <c r="F5" s="139">
        <v>0.379</v>
      </c>
      <c r="G5" s="140">
        <v>43436</v>
      </c>
      <c r="H5" s="121">
        <v>0</v>
      </c>
      <c r="I5" s="141">
        <v>0.51700000000000002</v>
      </c>
      <c r="J5" s="173">
        <v>43467</v>
      </c>
      <c r="K5" s="159">
        <v>0</v>
      </c>
      <c r="L5" s="174">
        <v>0.23200000000000001</v>
      </c>
      <c r="M5" s="131">
        <v>43498</v>
      </c>
      <c r="N5" s="120">
        <v>6.1</v>
      </c>
      <c r="O5" s="132">
        <v>0.44400000000000001</v>
      </c>
      <c r="P5" s="158">
        <v>43526</v>
      </c>
      <c r="Q5" s="159">
        <v>0</v>
      </c>
      <c r="R5" s="160">
        <v>0.26500000000000001</v>
      </c>
      <c r="S5" s="131">
        <v>43557</v>
      </c>
      <c r="T5" s="154">
        <v>0</v>
      </c>
      <c r="U5" s="186">
        <v>0.314</v>
      </c>
      <c r="V5" s="188">
        <v>43587</v>
      </c>
      <c r="W5" s="189">
        <v>0</v>
      </c>
      <c r="X5" s="190">
        <v>0.93600000000000005</v>
      </c>
      <c r="Y5" s="131">
        <v>43618</v>
      </c>
      <c r="Z5" s="154">
        <v>0</v>
      </c>
      <c r="AA5" s="199">
        <v>1.006</v>
      </c>
      <c r="AB5" s="173">
        <v>43648</v>
      </c>
      <c r="AC5" s="159">
        <v>0</v>
      </c>
      <c r="AD5" s="174">
        <v>0.40300000000000002</v>
      </c>
      <c r="AE5" s="131">
        <v>43679</v>
      </c>
      <c r="AF5" s="154">
        <v>0</v>
      </c>
      <c r="AG5" s="199">
        <v>0.21299999999999999</v>
      </c>
      <c r="AH5" s="138">
        <v>43710</v>
      </c>
      <c r="AI5" s="201">
        <v>0</v>
      </c>
      <c r="AJ5" s="202">
        <v>0.151</v>
      </c>
    </row>
    <row r="6" spans="1:36" s="57" customFormat="1" ht="13.8" x14ac:dyDescent="0.25">
      <c r="A6" s="131">
        <v>43376</v>
      </c>
      <c r="B6" s="120">
        <v>0</v>
      </c>
      <c r="C6" s="132">
        <v>0.43099999999999999</v>
      </c>
      <c r="D6" s="138">
        <v>43407</v>
      </c>
      <c r="E6" s="117">
        <v>0.1</v>
      </c>
      <c r="F6" s="139">
        <v>0.36599999999999999</v>
      </c>
      <c r="G6" s="140">
        <v>43437</v>
      </c>
      <c r="H6" s="121">
        <v>0</v>
      </c>
      <c r="I6" s="141">
        <v>0.47099999999999997</v>
      </c>
      <c r="J6" s="173">
        <v>43468</v>
      </c>
      <c r="K6" s="159">
        <v>0</v>
      </c>
      <c r="L6" s="174">
        <v>0.223</v>
      </c>
      <c r="M6" s="131">
        <v>43499</v>
      </c>
      <c r="N6" s="120">
        <v>0</v>
      </c>
      <c r="O6" s="132">
        <v>0.371</v>
      </c>
      <c r="P6" s="158">
        <v>43527</v>
      </c>
      <c r="Q6" s="159">
        <v>0</v>
      </c>
      <c r="R6" s="160">
        <v>0.26300000000000001</v>
      </c>
      <c r="S6" s="131">
        <v>43558</v>
      </c>
      <c r="T6" s="154">
        <v>0</v>
      </c>
      <c r="U6" s="186">
        <v>0.30499999999999999</v>
      </c>
      <c r="V6" s="188">
        <v>43588</v>
      </c>
      <c r="W6" s="189">
        <v>0</v>
      </c>
      <c r="X6" s="190">
        <v>0.93100000000000005</v>
      </c>
      <c r="Y6" s="131">
        <v>43619</v>
      </c>
      <c r="Z6" s="154">
        <v>0</v>
      </c>
      <c r="AA6" s="199">
        <v>0.98399999999999999</v>
      </c>
      <c r="AB6" s="173">
        <v>43649</v>
      </c>
      <c r="AC6" s="159">
        <v>0</v>
      </c>
      <c r="AD6" s="174">
        <v>0.39200000000000002</v>
      </c>
      <c r="AE6" s="131">
        <v>43680</v>
      </c>
      <c r="AF6" s="154">
        <v>0</v>
      </c>
      <c r="AG6" s="199">
        <v>0.20699999999999999</v>
      </c>
      <c r="AH6" s="138">
        <v>43711</v>
      </c>
      <c r="AI6" s="201">
        <v>0</v>
      </c>
      <c r="AJ6" s="202">
        <v>0.14799999999999999</v>
      </c>
    </row>
    <row r="7" spans="1:36" s="57" customFormat="1" ht="13.8" x14ac:dyDescent="0.25">
      <c r="A7" s="131">
        <v>43377</v>
      </c>
      <c r="B7" s="120">
        <v>0</v>
      </c>
      <c r="C7" s="132">
        <v>0.42399999999999999</v>
      </c>
      <c r="D7" s="138">
        <v>43408</v>
      </c>
      <c r="E7" s="117">
        <v>0</v>
      </c>
      <c r="F7" s="139">
        <v>0.35199999999999998</v>
      </c>
      <c r="G7" s="140">
        <v>43438</v>
      </c>
      <c r="H7" s="121">
        <v>0</v>
      </c>
      <c r="I7" s="141">
        <v>0.41399999999999998</v>
      </c>
      <c r="J7" s="173">
        <v>43469</v>
      </c>
      <c r="K7" s="159">
        <v>0</v>
      </c>
      <c r="L7" s="174">
        <v>0.23300000000000001</v>
      </c>
      <c r="M7" s="131">
        <v>43500</v>
      </c>
      <c r="N7" s="120">
        <v>0</v>
      </c>
      <c r="O7" s="132">
        <v>0.35099999999999998</v>
      </c>
      <c r="P7" s="158">
        <v>43528</v>
      </c>
      <c r="Q7" s="159">
        <v>0</v>
      </c>
      <c r="R7" s="160">
        <v>0.26400000000000001</v>
      </c>
      <c r="S7" s="131">
        <v>43559</v>
      </c>
      <c r="T7" s="154">
        <v>0</v>
      </c>
      <c r="U7" s="186">
        <v>0.28100000000000003</v>
      </c>
      <c r="V7" s="188">
        <v>43589</v>
      </c>
      <c r="W7" s="189">
        <v>0</v>
      </c>
      <c r="X7" s="190">
        <v>1.0289999999999999</v>
      </c>
      <c r="Y7" s="131">
        <v>43620</v>
      </c>
      <c r="Z7" s="154">
        <v>0</v>
      </c>
      <c r="AA7" s="199">
        <v>1.032</v>
      </c>
      <c r="AB7" s="173">
        <v>43650</v>
      </c>
      <c r="AC7" s="159">
        <v>0</v>
      </c>
      <c r="AD7" s="174">
        <v>0.372</v>
      </c>
      <c r="AE7" s="131">
        <v>43681</v>
      </c>
      <c r="AF7" s="154">
        <v>0</v>
      </c>
      <c r="AG7" s="199">
        <v>0.20399999999999999</v>
      </c>
      <c r="AH7" s="138">
        <v>43712</v>
      </c>
      <c r="AI7" s="201">
        <v>7.4</v>
      </c>
      <c r="AJ7" s="202">
        <v>0.15</v>
      </c>
    </row>
    <row r="8" spans="1:36" ht="13.8" x14ac:dyDescent="0.25">
      <c r="A8" s="131">
        <v>43378</v>
      </c>
      <c r="B8" s="120">
        <v>0</v>
      </c>
      <c r="C8" s="132">
        <v>0.41899999999999998</v>
      </c>
      <c r="D8" s="138">
        <v>43409</v>
      </c>
      <c r="E8" s="117">
        <v>27.4</v>
      </c>
      <c r="F8" s="139">
        <v>0.40100000000000002</v>
      </c>
      <c r="G8" s="140">
        <v>43439</v>
      </c>
      <c r="H8" s="121">
        <v>0</v>
      </c>
      <c r="I8" s="141">
        <v>0.41299999999999998</v>
      </c>
      <c r="J8" s="173">
        <v>43470</v>
      </c>
      <c r="K8" s="159">
        <v>0</v>
      </c>
      <c r="L8" s="174">
        <v>0.22800000000000001</v>
      </c>
      <c r="M8" s="131">
        <v>43501</v>
      </c>
      <c r="N8" s="120">
        <v>0</v>
      </c>
      <c r="O8" s="132">
        <v>0.33900000000000002</v>
      </c>
      <c r="P8" s="158">
        <v>43529</v>
      </c>
      <c r="Q8" s="159">
        <v>0</v>
      </c>
      <c r="R8" s="160">
        <v>0.26900000000000002</v>
      </c>
      <c r="S8" s="131">
        <v>43560</v>
      </c>
      <c r="T8" s="154">
        <v>16.5</v>
      </c>
      <c r="U8" s="186">
        <v>0.311</v>
      </c>
      <c r="V8" s="188">
        <v>43590</v>
      </c>
      <c r="W8" s="189">
        <v>0</v>
      </c>
      <c r="X8" s="190">
        <v>1.093</v>
      </c>
      <c r="Y8" s="131">
        <v>43621</v>
      </c>
      <c r="Z8" s="154">
        <v>0</v>
      </c>
      <c r="AA8" s="199">
        <v>1.0269999999999999</v>
      </c>
      <c r="AB8" s="173">
        <v>43651</v>
      </c>
      <c r="AC8" s="159">
        <v>0</v>
      </c>
      <c r="AD8" s="174">
        <v>0.36699999999999999</v>
      </c>
      <c r="AE8" s="131">
        <v>43682</v>
      </c>
      <c r="AF8" s="154">
        <v>0</v>
      </c>
      <c r="AG8" s="199">
        <v>0.19600000000000001</v>
      </c>
      <c r="AH8" s="138">
        <v>43713</v>
      </c>
      <c r="AI8" s="201">
        <v>0</v>
      </c>
      <c r="AJ8" s="202">
        <v>0.17299999999999999</v>
      </c>
    </row>
    <row r="9" spans="1:36" ht="13.8" x14ac:dyDescent="0.25">
      <c r="A9" s="131">
        <v>43379</v>
      </c>
      <c r="B9" s="120">
        <v>0</v>
      </c>
      <c r="C9" s="132">
        <v>0.41699999999999998</v>
      </c>
      <c r="D9" s="138">
        <v>43410</v>
      </c>
      <c r="E9" s="117">
        <v>0.1</v>
      </c>
      <c r="F9" s="139">
        <v>0.372</v>
      </c>
      <c r="G9" s="140">
        <v>43440</v>
      </c>
      <c r="H9" s="121">
        <v>0</v>
      </c>
      <c r="I9" s="141">
        <v>0.40300000000000002</v>
      </c>
      <c r="J9" s="173">
        <v>43471</v>
      </c>
      <c r="K9" s="159">
        <v>0</v>
      </c>
      <c r="L9" s="174">
        <v>0.22900000000000001</v>
      </c>
      <c r="M9" s="131">
        <v>43502</v>
      </c>
      <c r="N9" s="120">
        <v>0</v>
      </c>
      <c r="O9" s="132">
        <v>0.33</v>
      </c>
      <c r="P9" s="158">
        <v>43530</v>
      </c>
      <c r="Q9" s="159">
        <v>7.3</v>
      </c>
      <c r="R9" s="160">
        <v>0.28499999999999998</v>
      </c>
      <c r="S9" s="131">
        <v>43561</v>
      </c>
      <c r="T9" s="154">
        <v>22.2</v>
      </c>
      <c r="U9" s="186">
        <v>0.32700000000000001</v>
      </c>
      <c r="V9" s="188">
        <v>43591</v>
      </c>
      <c r="W9" s="189">
        <v>0</v>
      </c>
      <c r="X9" s="190">
        <v>1.046</v>
      </c>
      <c r="Y9" s="131">
        <v>43622</v>
      </c>
      <c r="Z9" s="154">
        <v>0</v>
      </c>
      <c r="AA9" s="199">
        <v>0.96299999999999997</v>
      </c>
      <c r="AB9" s="173">
        <v>43652</v>
      </c>
      <c r="AC9" s="159">
        <v>0</v>
      </c>
      <c r="AD9" s="174">
        <v>0.33400000000000002</v>
      </c>
      <c r="AE9" s="131">
        <v>43683</v>
      </c>
      <c r="AF9" s="154">
        <v>0</v>
      </c>
      <c r="AG9" s="199">
        <v>0.191</v>
      </c>
      <c r="AH9" s="138">
        <v>43714</v>
      </c>
      <c r="AI9" s="201">
        <v>0</v>
      </c>
      <c r="AJ9" s="202">
        <v>0.156</v>
      </c>
    </row>
    <row r="10" spans="1:36" ht="13.8" x14ac:dyDescent="0.25">
      <c r="A10" s="131">
        <v>43380</v>
      </c>
      <c r="B10" s="120">
        <v>0</v>
      </c>
      <c r="C10" s="132">
        <v>0.40799999999999997</v>
      </c>
      <c r="D10" s="138">
        <v>43411</v>
      </c>
      <c r="E10" s="117">
        <v>0</v>
      </c>
      <c r="F10" s="139">
        <v>0.36599999999999999</v>
      </c>
      <c r="G10" s="140">
        <v>43441</v>
      </c>
      <c r="H10" s="121">
        <v>0</v>
      </c>
      <c r="I10" s="141">
        <v>0.39400000000000002</v>
      </c>
      <c r="J10" s="173">
        <v>43472</v>
      </c>
      <c r="K10" s="159">
        <v>0</v>
      </c>
      <c r="L10" s="174">
        <v>0.224</v>
      </c>
      <c r="M10" s="131">
        <v>43503</v>
      </c>
      <c r="N10" s="120">
        <v>0</v>
      </c>
      <c r="O10" s="132">
        <v>0.32300000000000001</v>
      </c>
      <c r="P10" s="158">
        <v>43531</v>
      </c>
      <c r="Q10" s="159">
        <v>0</v>
      </c>
      <c r="R10" s="160">
        <v>0.28599999999999998</v>
      </c>
      <c r="S10" s="131">
        <v>43562</v>
      </c>
      <c r="T10" s="154">
        <v>9.8000000000000007</v>
      </c>
      <c r="U10" s="186">
        <v>0.33700000000000002</v>
      </c>
      <c r="V10" s="188">
        <v>43592</v>
      </c>
      <c r="W10" s="189">
        <v>0</v>
      </c>
      <c r="X10" s="190">
        <v>1.052</v>
      </c>
      <c r="Y10" s="131">
        <v>43623</v>
      </c>
      <c r="Z10" s="154">
        <v>0</v>
      </c>
      <c r="AA10" s="199">
        <v>0.86599999999999999</v>
      </c>
      <c r="AB10" s="173">
        <v>43653</v>
      </c>
      <c r="AC10" s="159">
        <v>0</v>
      </c>
      <c r="AD10" s="174">
        <v>0.32700000000000001</v>
      </c>
      <c r="AE10" s="131">
        <v>43684</v>
      </c>
      <c r="AF10" s="154">
        <v>0</v>
      </c>
      <c r="AG10" s="199">
        <v>0.188</v>
      </c>
      <c r="AH10" s="138">
        <v>43715</v>
      </c>
      <c r="AI10" s="201">
        <v>0</v>
      </c>
      <c r="AJ10" s="202">
        <v>0.17</v>
      </c>
    </row>
    <row r="11" spans="1:36" ht="13.8" x14ac:dyDescent="0.25">
      <c r="A11" s="131">
        <v>43381</v>
      </c>
      <c r="B11" s="120">
        <v>0</v>
      </c>
      <c r="C11" s="132">
        <v>0.39900000000000002</v>
      </c>
      <c r="D11" s="138">
        <v>43412</v>
      </c>
      <c r="E11" s="117">
        <v>4</v>
      </c>
      <c r="F11" s="139">
        <v>0.35499999999999998</v>
      </c>
      <c r="G11" s="140">
        <v>43442</v>
      </c>
      <c r="H11" s="121">
        <v>0</v>
      </c>
      <c r="I11" s="141">
        <v>0.38900000000000001</v>
      </c>
      <c r="J11" s="173">
        <v>43473</v>
      </c>
      <c r="K11" s="159">
        <v>0</v>
      </c>
      <c r="L11" s="174">
        <v>0.22800000000000001</v>
      </c>
      <c r="M11" s="131">
        <v>43504</v>
      </c>
      <c r="N11" s="120">
        <v>0</v>
      </c>
      <c r="O11" s="132">
        <v>0.311</v>
      </c>
      <c r="P11" s="158">
        <v>43532</v>
      </c>
      <c r="Q11" s="159">
        <v>0</v>
      </c>
      <c r="R11" s="160">
        <v>0.27400000000000002</v>
      </c>
      <c r="S11" s="131">
        <v>43563</v>
      </c>
      <c r="T11" s="154">
        <v>8.1999999999999993</v>
      </c>
      <c r="U11" s="186">
        <v>0.438</v>
      </c>
      <c r="V11" s="188">
        <v>43593</v>
      </c>
      <c r="W11" s="189">
        <v>0</v>
      </c>
      <c r="X11" s="190">
        <v>1.121</v>
      </c>
      <c r="Y11" s="131">
        <v>43624</v>
      </c>
      <c r="Z11" s="154">
        <v>0.5</v>
      </c>
      <c r="AA11" s="199">
        <v>0.84599999999999997</v>
      </c>
      <c r="AB11" s="173">
        <v>43654</v>
      </c>
      <c r="AC11" s="159">
        <v>0</v>
      </c>
      <c r="AD11" s="174">
        <v>0.32200000000000001</v>
      </c>
      <c r="AE11" s="131">
        <v>43685</v>
      </c>
      <c r="AF11" s="154">
        <v>0</v>
      </c>
      <c r="AG11" s="199">
        <v>0.186</v>
      </c>
      <c r="AH11" s="138">
        <v>43716</v>
      </c>
      <c r="AI11" s="201">
        <v>0.7</v>
      </c>
      <c r="AJ11" s="202">
        <v>0.19</v>
      </c>
    </row>
    <row r="12" spans="1:36" ht="13.8" x14ac:dyDescent="0.25">
      <c r="A12" s="131">
        <v>43382</v>
      </c>
      <c r="B12" s="120">
        <v>0.2</v>
      </c>
      <c r="C12" s="132">
        <v>0.36199999999999999</v>
      </c>
      <c r="D12" s="138">
        <v>43413</v>
      </c>
      <c r="E12" s="117">
        <v>5.5</v>
      </c>
      <c r="F12" s="139">
        <v>0.374</v>
      </c>
      <c r="G12" s="140">
        <v>43443</v>
      </c>
      <c r="H12" s="121">
        <v>0</v>
      </c>
      <c r="I12" s="141">
        <v>0.38300000000000001</v>
      </c>
      <c r="J12" s="173">
        <v>43474</v>
      </c>
      <c r="K12" s="159">
        <v>0</v>
      </c>
      <c r="L12" s="174">
        <v>0.22500000000000001</v>
      </c>
      <c r="M12" s="131">
        <v>43505</v>
      </c>
      <c r="N12" s="120">
        <v>0</v>
      </c>
      <c r="O12" s="132">
        <v>0.309</v>
      </c>
      <c r="P12" s="158">
        <v>43533</v>
      </c>
      <c r="Q12" s="159">
        <v>0</v>
      </c>
      <c r="R12" s="160">
        <v>0.26500000000000001</v>
      </c>
      <c r="S12" s="131">
        <v>43564</v>
      </c>
      <c r="T12" s="154">
        <v>2.1</v>
      </c>
      <c r="U12" s="186">
        <v>0.40500000000000003</v>
      </c>
      <c r="V12" s="188">
        <v>43594</v>
      </c>
      <c r="W12" s="189">
        <v>0</v>
      </c>
      <c r="X12" s="190">
        <v>1.262</v>
      </c>
      <c r="Y12" s="131">
        <v>43625</v>
      </c>
      <c r="Z12" s="154">
        <v>0</v>
      </c>
      <c r="AA12" s="199">
        <v>0.84099999999999997</v>
      </c>
      <c r="AB12" s="173">
        <v>43655</v>
      </c>
      <c r="AC12" s="159">
        <v>0</v>
      </c>
      <c r="AD12" s="174">
        <v>0.30399999999999999</v>
      </c>
      <c r="AE12" s="131">
        <v>43686</v>
      </c>
      <c r="AF12" s="154">
        <v>0</v>
      </c>
      <c r="AG12" s="199">
        <v>0.182</v>
      </c>
      <c r="AH12" s="138">
        <v>43717</v>
      </c>
      <c r="AI12" s="201">
        <v>0</v>
      </c>
      <c r="AJ12" s="202">
        <v>0.188</v>
      </c>
    </row>
    <row r="13" spans="1:36" ht="13.8" x14ac:dyDescent="0.25">
      <c r="A13" s="131">
        <v>43383</v>
      </c>
      <c r="B13" s="120">
        <v>0</v>
      </c>
      <c r="C13" s="132">
        <v>0.32200000000000001</v>
      </c>
      <c r="D13" s="138">
        <v>43414</v>
      </c>
      <c r="E13" s="117">
        <v>0</v>
      </c>
      <c r="F13" s="139">
        <v>0.378</v>
      </c>
      <c r="G13" s="140">
        <v>43444</v>
      </c>
      <c r="H13" s="121">
        <v>0</v>
      </c>
      <c r="I13" s="141">
        <v>0.372</v>
      </c>
      <c r="J13" s="173">
        <v>43475</v>
      </c>
      <c r="K13" s="159">
        <v>0</v>
      </c>
      <c r="L13" s="174">
        <v>0.221</v>
      </c>
      <c r="M13" s="131">
        <v>43506</v>
      </c>
      <c r="N13" s="120">
        <v>0</v>
      </c>
      <c r="O13" s="132">
        <v>0.30499999999999999</v>
      </c>
      <c r="P13" s="158">
        <v>43534</v>
      </c>
      <c r="Q13" s="159">
        <v>0</v>
      </c>
      <c r="R13" s="160">
        <v>0.26400000000000001</v>
      </c>
      <c r="S13" s="131">
        <v>43565</v>
      </c>
      <c r="T13" s="154">
        <v>2.1</v>
      </c>
      <c r="U13" s="186">
        <v>0.374</v>
      </c>
      <c r="V13" s="188">
        <v>43595</v>
      </c>
      <c r="W13" s="189">
        <v>0</v>
      </c>
      <c r="X13" s="190">
        <v>1.4379999999999999</v>
      </c>
      <c r="Y13" s="131">
        <v>43626</v>
      </c>
      <c r="Z13" s="154">
        <v>0</v>
      </c>
      <c r="AA13" s="199">
        <v>0.84099999999999997</v>
      </c>
      <c r="AB13" s="173">
        <v>43656</v>
      </c>
      <c r="AC13" s="159">
        <v>0</v>
      </c>
      <c r="AD13" s="174">
        <v>0.25600000000000001</v>
      </c>
      <c r="AE13" s="131">
        <v>43687</v>
      </c>
      <c r="AF13" s="154">
        <v>0</v>
      </c>
      <c r="AG13" s="199">
        <v>0.17399999999999999</v>
      </c>
      <c r="AH13" s="138">
        <v>43718</v>
      </c>
      <c r="AI13" s="201">
        <v>0</v>
      </c>
      <c r="AJ13" s="202">
        <v>0.17499999999999999</v>
      </c>
    </row>
    <row r="14" spans="1:36" ht="13.8" x14ac:dyDescent="0.25">
      <c r="A14" s="131">
        <v>43384</v>
      </c>
      <c r="B14" s="120">
        <v>0</v>
      </c>
      <c r="C14" s="132">
        <v>0.34699999999999998</v>
      </c>
      <c r="D14" s="138">
        <v>43415</v>
      </c>
      <c r="E14" s="117">
        <v>0.1</v>
      </c>
      <c r="F14" s="139">
        <v>0.35799999999999998</v>
      </c>
      <c r="G14" s="140">
        <v>43445</v>
      </c>
      <c r="H14" s="121">
        <v>0</v>
      </c>
      <c r="I14" s="141">
        <v>0.36599999999999999</v>
      </c>
      <c r="J14" s="173">
        <v>43476</v>
      </c>
      <c r="K14" s="159">
        <v>0</v>
      </c>
      <c r="L14" s="174">
        <v>0.217</v>
      </c>
      <c r="M14" s="131">
        <v>43507</v>
      </c>
      <c r="N14" s="120">
        <v>0</v>
      </c>
      <c r="O14" s="132">
        <v>0.28899999999999998</v>
      </c>
      <c r="P14" s="158">
        <v>43535</v>
      </c>
      <c r="Q14" s="159">
        <v>0</v>
      </c>
      <c r="R14" s="160">
        <v>0.26700000000000002</v>
      </c>
      <c r="S14" s="131">
        <v>43566</v>
      </c>
      <c r="T14" s="154">
        <v>0</v>
      </c>
      <c r="U14" s="186">
        <v>0.34100000000000003</v>
      </c>
      <c r="V14" s="188">
        <v>43596</v>
      </c>
      <c r="W14" s="189">
        <v>0</v>
      </c>
      <c r="X14" s="190">
        <v>1.4039999999999999</v>
      </c>
      <c r="Y14" s="131">
        <v>43627</v>
      </c>
      <c r="Z14" s="154">
        <v>0</v>
      </c>
      <c r="AA14" s="199">
        <v>0.8</v>
      </c>
      <c r="AB14" s="173">
        <v>43657</v>
      </c>
      <c r="AC14" s="159">
        <v>0</v>
      </c>
      <c r="AD14" s="174">
        <v>0.245</v>
      </c>
      <c r="AE14" s="131">
        <v>43688</v>
      </c>
      <c r="AF14" s="154">
        <v>0</v>
      </c>
      <c r="AG14" s="199">
        <v>0.17599999999999999</v>
      </c>
      <c r="AH14" s="138">
        <v>43719</v>
      </c>
      <c r="AI14" s="201">
        <v>0</v>
      </c>
      <c r="AJ14" s="202">
        <v>0.14599999999999999</v>
      </c>
    </row>
    <row r="15" spans="1:36" ht="13.8" x14ac:dyDescent="0.25">
      <c r="A15" s="131">
        <v>43385</v>
      </c>
      <c r="B15" s="120">
        <v>0</v>
      </c>
      <c r="C15" s="132">
        <v>0.33800000000000002</v>
      </c>
      <c r="D15" s="138">
        <v>43416</v>
      </c>
      <c r="E15" s="117">
        <v>0</v>
      </c>
      <c r="F15" s="139">
        <v>0.34799999999999998</v>
      </c>
      <c r="G15" s="140">
        <v>43446</v>
      </c>
      <c r="H15" s="121">
        <v>0</v>
      </c>
      <c r="I15" s="141">
        <v>0.36199999999999999</v>
      </c>
      <c r="J15" s="173">
        <v>43477</v>
      </c>
      <c r="K15" s="159">
        <v>0</v>
      </c>
      <c r="L15" s="174">
        <v>0.22</v>
      </c>
      <c r="M15" s="131">
        <v>43508</v>
      </c>
      <c r="N15" s="120">
        <v>0</v>
      </c>
      <c r="O15" s="132">
        <v>0.26900000000000002</v>
      </c>
      <c r="P15" s="158">
        <v>43536</v>
      </c>
      <c r="Q15" s="159">
        <v>0</v>
      </c>
      <c r="R15" s="160">
        <v>0.27400000000000002</v>
      </c>
      <c r="S15" s="131">
        <v>43567</v>
      </c>
      <c r="T15" s="154">
        <v>0</v>
      </c>
      <c r="U15" s="186">
        <v>0.33800000000000002</v>
      </c>
      <c r="V15" s="188">
        <v>43597</v>
      </c>
      <c r="W15" s="189">
        <v>0</v>
      </c>
      <c r="X15" s="190">
        <v>1.3859999999999999</v>
      </c>
      <c r="Y15" s="131">
        <v>43628</v>
      </c>
      <c r="Z15" s="154">
        <v>0</v>
      </c>
      <c r="AA15" s="199">
        <v>0.76800000000000002</v>
      </c>
      <c r="AB15" s="173">
        <v>43658</v>
      </c>
      <c r="AC15" s="159">
        <v>0</v>
      </c>
      <c r="AD15" s="174">
        <v>0.24399999999999999</v>
      </c>
      <c r="AE15" s="131">
        <v>43689</v>
      </c>
      <c r="AF15" s="154">
        <v>0</v>
      </c>
      <c r="AG15" s="199">
        <v>0.15</v>
      </c>
      <c r="AH15" s="138">
        <v>43720</v>
      </c>
      <c r="AI15" s="201">
        <v>2.7</v>
      </c>
      <c r="AJ15" s="202">
        <v>0.11700000000000001</v>
      </c>
    </row>
    <row r="16" spans="1:36" ht="13.8" x14ac:dyDescent="0.25">
      <c r="A16" s="131">
        <v>43386</v>
      </c>
      <c r="B16" s="120">
        <v>0</v>
      </c>
      <c r="C16" s="132">
        <v>0.32900000000000001</v>
      </c>
      <c r="D16" s="138">
        <v>43417</v>
      </c>
      <c r="E16" s="117">
        <v>0</v>
      </c>
      <c r="F16" s="139">
        <v>0.33700000000000002</v>
      </c>
      <c r="G16" s="140">
        <v>43447</v>
      </c>
      <c r="H16" s="121">
        <v>4</v>
      </c>
      <c r="I16" s="141">
        <v>0.375</v>
      </c>
      <c r="J16" s="173">
        <v>43478</v>
      </c>
      <c r="K16" s="159">
        <v>0</v>
      </c>
      <c r="L16" s="174">
        <v>0.217</v>
      </c>
      <c r="M16" s="131">
        <v>43509</v>
      </c>
      <c r="N16" s="120">
        <v>0</v>
      </c>
      <c r="O16" s="132">
        <v>0.27</v>
      </c>
      <c r="P16" s="158">
        <v>43537</v>
      </c>
      <c r="Q16" s="159">
        <v>0</v>
      </c>
      <c r="R16" s="160">
        <v>0.28000000000000003</v>
      </c>
      <c r="S16" s="131">
        <v>43568</v>
      </c>
      <c r="T16" s="154">
        <v>0</v>
      </c>
      <c r="U16" s="186">
        <v>0.33800000000000002</v>
      </c>
      <c r="V16" s="188">
        <v>43598</v>
      </c>
      <c r="W16" s="189">
        <v>0</v>
      </c>
      <c r="X16" s="190">
        <v>1.399</v>
      </c>
      <c r="Y16" s="131">
        <v>43629</v>
      </c>
      <c r="Z16" s="154">
        <v>0</v>
      </c>
      <c r="AA16" s="199">
        <v>0.748</v>
      </c>
      <c r="AB16" s="173">
        <v>43659</v>
      </c>
      <c r="AC16" s="159">
        <v>0.2</v>
      </c>
      <c r="AD16" s="174">
        <v>0.23400000000000001</v>
      </c>
      <c r="AE16" s="131">
        <v>43690</v>
      </c>
      <c r="AF16" s="154">
        <v>0</v>
      </c>
      <c r="AG16" s="199">
        <v>0.15</v>
      </c>
      <c r="AH16" s="138">
        <v>43721</v>
      </c>
      <c r="AI16" s="201">
        <v>11.2</v>
      </c>
      <c r="AJ16" s="202">
        <v>0.17599999999999999</v>
      </c>
    </row>
    <row r="17" spans="1:36" ht="13.8" x14ac:dyDescent="0.25">
      <c r="A17" s="131">
        <v>43387</v>
      </c>
      <c r="B17" s="120">
        <v>22.8</v>
      </c>
      <c r="C17" s="132">
        <v>0.46500000000000002</v>
      </c>
      <c r="D17" s="138">
        <v>43418</v>
      </c>
      <c r="E17" s="117">
        <v>1</v>
      </c>
      <c r="F17" s="139">
        <v>0.35199999999999998</v>
      </c>
      <c r="G17" s="140">
        <v>43448</v>
      </c>
      <c r="H17" s="121">
        <v>0</v>
      </c>
      <c r="I17" s="141">
        <v>0.35899999999999999</v>
      </c>
      <c r="J17" s="173">
        <v>43479</v>
      </c>
      <c r="K17" s="159">
        <v>0</v>
      </c>
      <c r="L17" s="174">
        <v>0.218</v>
      </c>
      <c r="M17" s="131">
        <v>43510</v>
      </c>
      <c r="N17" s="120">
        <v>0</v>
      </c>
      <c r="O17" s="132">
        <v>0.27800000000000002</v>
      </c>
      <c r="P17" s="158">
        <v>43538</v>
      </c>
      <c r="Q17" s="159">
        <v>0</v>
      </c>
      <c r="R17" s="160">
        <v>0.27400000000000002</v>
      </c>
      <c r="S17" s="131">
        <v>43569</v>
      </c>
      <c r="T17" s="154">
        <v>0</v>
      </c>
      <c r="U17" s="186">
        <v>0.33800000000000002</v>
      </c>
      <c r="V17" s="188">
        <v>43599</v>
      </c>
      <c r="W17" s="189">
        <v>0</v>
      </c>
      <c r="X17" s="190">
        <v>1.3859999999999999</v>
      </c>
      <c r="Y17" s="131">
        <v>43630</v>
      </c>
      <c r="Z17" s="154">
        <v>0</v>
      </c>
      <c r="AA17" s="199">
        <v>0.747</v>
      </c>
      <c r="AB17" s="173">
        <v>43660</v>
      </c>
      <c r="AC17" s="159">
        <v>0</v>
      </c>
      <c r="AD17" s="174">
        <v>0.24</v>
      </c>
      <c r="AE17" s="131">
        <v>43691</v>
      </c>
      <c r="AF17" s="154">
        <v>0</v>
      </c>
      <c r="AG17" s="199">
        <v>0.161</v>
      </c>
      <c r="AH17" s="138">
        <v>43722</v>
      </c>
      <c r="AI17" s="201">
        <v>34.700000000000003</v>
      </c>
      <c r="AJ17" s="202">
        <v>0.38500000000000001</v>
      </c>
    </row>
    <row r="18" spans="1:36" ht="13.8" x14ac:dyDescent="0.25">
      <c r="A18" s="131">
        <v>43388</v>
      </c>
      <c r="B18" s="120">
        <v>3.4</v>
      </c>
      <c r="C18" s="132">
        <v>0.434</v>
      </c>
      <c r="D18" s="138">
        <v>43419</v>
      </c>
      <c r="E18" s="117">
        <v>0.1</v>
      </c>
      <c r="F18" s="139">
        <v>0.36299999999999999</v>
      </c>
      <c r="G18" s="140">
        <v>43449</v>
      </c>
      <c r="H18" s="121">
        <v>0</v>
      </c>
      <c r="I18" s="141">
        <v>0.36599999999999999</v>
      </c>
      <c r="J18" s="173">
        <v>43480</v>
      </c>
      <c r="K18" s="159">
        <v>0</v>
      </c>
      <c r="L18" s="174">
        <v>0.22</v>
      </c>
      <c r="M18" s="131">
        <v>43511</v>
      </c>
      <c r="N18" s="120">
        <v>0</v>
      </c>
      <c r="O18" s="132">
        <v>0.28100000000000003</v>
      </c>
      <c r="P18" s="158">
        <v>43539</v>
      </c>
      <c r="Q18" s="159">
        <v>0</v>
      </c>
      <c r="R18" s="160">
        <v>0.27600000000000002</v>
      </c>
      <c r="S18" s="131">
        <v>43570</v>
      </c>
      <c r="T18" s="154">
        <v>0</v>
      </c>
      <c r="U18" s="186">
        <v>0.376</v>
      </c>
      <c r="V18" s="188">
        <v>43600</v>
      </c>
      <c r="W18" s="189">
        <v>0</v>
      </c>
      <c r="X18" s="190">
        <v>1.3520000000000001</v>
      </c>
      <c r="Y18" s="131">
        <v>43631</v>
      </c>
      <c r="Z18" s="154">
        <v>0</v>
      </c>
      <c r="AA18" s="199">
        <v>0.69799999999999995</v>
      </c>
      <c r="AB18" s="173">
        <v>43661</v>
      </c>
      <c r="AC18" s="159">
        <v>0</v>
      </c>
      <c r="AD18" s="174">
        <v>0.247</v>
      </c>
      <c r="AE18" s="131">
        <v>43692</v>
      </c>
      <c r="AF18" s="154">
        <v>0</v>
      </c>
      <c r="AG18" s="199">
        <v>0.16900000000000001</v>
      </c>
      <c r="AH18" s="138">
        <v>43723</v>
      </c>
      <c r="AI18" s="201">
        <v>0</v>
      </c>
      <c r="AJ18" s="202">
        <v>0.247</v>
      </c>
    </row>
    <row r="19" spans="1:36" ht="13.8" x14ac:dyDescent="0.25">
      <c r="A19" s="131">
        <v>43389</v>
      </c>
      <c r="B19" s="120">
        <v>9.6999999999999993</v>
      </c>
      <c r="C19" s="132">
        <v>0.53300000000000003</v>
      </c>
      <c r="D19" s="138">
        <v>43420</v>
      </c>
      <c r="E19" s="117">
        <v>0</v>
      </c>
      <c r="F19" s="139">
        <v>0.35599999999999998</v>
      </c>
      <c r="G19" s="140">
        <v>43450</v>
      </c>
      <c r="H19" s="121">
        <v>0</v>
      </c>
      <c r="I19" s="141">
        <v>0.35699999999999998</v>
      </c>
      <c r="J19" s="173">
        <v>43481</v>
      </c>
      <c r="K19" s="159">
        <v>0</v>
      </c>
      <c r="L19" s="174">
        <v>0.21</v>
      </c>
      <c r="M19" s="131">
        <v>43512</v>
      </c>
      <c r="N19" s="120">
        <v>0</v>
      </c>
      <c r="O19" s="132">
        <v>0.27200000000000002</v>
      </c>
      <c r="P19" s="158">
        <v>43540</v>
      </c>
      <c r="Q19" s="159">
        <v>0</v>
      </c>
      <c r="R19" s="160">
        <v>0.28000000000000003</v>
      </c>
      <c r="S19" s="131">
        <v>43571</v>
      </c>
      <c r="T19" s="154">
        <v>0</v>
      </c>
      <c r="U19" s="186">
        <v>0.439</v>
      </c>
      <c r="V19" s="188">
        <v>43601</v>
      </c>
      <c r="W19" s="189">
        <v>0</v>
      </c>
      <c r="X19" s="190">
        <v>1.3460000000000001</v>
      </c>
      <c r="Y19" s="131">
        <v>43632</v>
      </c>
      <c r="Z19" s="154">
        <v>0</v>
      </c>
      <c r="AA19" s="199">
        <v>0.67300000000000004</v>
      </c>
      <c r="AB19" s="173">
        <v>43662</v>
      </c>
      <c r="AC19" s="159">
        <v>0</v>
      </c>
      <c r="AD19" s="174">
        <v>0.25600000000000001</v>
      </c>
      <c r="AE19" s="131">
        <v>43693</v>
      </c>
      <c r="AF19" s="154">
        <v>0</v>
      </c>
      <c r="AG19" s="199">
        <v>0.16900000000000001</v>
      </c>
      <c r="AH19" s="138">
        <v>43724</v>
      </c>
      <c r="AI19" s="201">
        <v>0</v>
      </c>
      <c r="AJ19" s="202">
        <v>0.219</v>
      </c>
    </row>
    <row r="20" spans="1:36" ht="13.8" x14ac:dyDescent="0.25">
      <c r="A20" s="131">
        <v>43390</v>
      </c>
      <c r="B20" s="120">
        <v>0.1</v>
      </c>
      <c r="C20" s="132">
        <v>0.495</v>
      </c>
      <c r="D20" s="138">
        <v>43421</v>
      </c>
      <c r="E20" s="117">
        <v>0</v>
      </c>
      <c r="F20" s="139">
        <v>0.34899999999999998</v>
      </c>
      <c r="G20" s="140">
        <v>43451</v>
      </c>
      <c r="H20" s="121">
        <v>0</v>
      </c>
      <c r="I20" s="141">
        <v>0.32</v>
      </c>
      <c r="J20" s="173">
        <v>43482</v>
      </c>
      <c r="K20" s="159">
        <v>0</v>
      </c>
      <c r="L20" s="174">
        <v>0.21199999999999999</v>
      </c>
      <c r="M20" s="131">
        <v>43513</v>
      </c>
      <c r="N20" s="120">
        <v>0</v>
      </c>
      <c r="O20" s="132">
        <v>0.26400000000000001</v>
      </c>
      <c r="P20" s="158">
        <v>43541</v>
      </c>
      <c r="Q20" s="159">
        <v>0</v>
      </c>
      <c r="R20" s="160">
        <v>0.28599999999999998</v>
      </c>
      <c r="S20" s="131">
        <v>43572</v>
      </c>
      <c r="T20" s="154">
        <v>0</v>
      </c>
      <c r="U20" s="186">
        <v>0.45500000000000002</v>
      </c>
      <c r="V20" s="188">
        <v>43602</v>
      </c>
      <c r="W20" s="189">
        <v>0</v>
      </c>
      <c r="X20" s="190">
        <v>1.306</v>
      </c>
      <c r="Y20" s="131">
        <v>43633</v>
      </c>
      <c r="Z20" s="154">
        <v>0</v>
      </c>
      <c r="AA20" s="199">
        <v>0.65200000000000002</v>
      </c>
      <c r="AB20" s="173">
        <v>43663</v>
      </c>
      <c r="AC20" s="159">
        <v>0</v>
      </c>
      <c r="AD20" s="174">
        <v>0.23799999999999999</v>
      </c>
      <c r="AE20" s="131">
        <v>43694</v>
      </c>
      <c r="AF20" s="154">
        <v>0</v>
      </c>
      <c r="AG20" s="199">
        <v>0.17</v>
      </c>
      <c r="AH20" s="138">
        <v>43725</v>
      </c>
      <c r="AI20" s="201">
        <v>0.2</v>
      </c>
      <c r="AJ20" s="202">
        <v>0.20300000000000001</v>
      </c>
    </row>
    <row r="21" spans="1:36" ht="13.8" x14ac:dyDescent="0.25">
      <c r="A21" s="131">
        <v>43391</v>
      </c>
      <c r="B21" s="120">
        <v>23.8</v>
      </c>
      <c r="C21" s="132">
        <v>0.54</v>
      </c>
      <c r="D21" s="138">
        <v>43422</v>
      </c>
      <c r="E21" s="117">
        <v>25.2</v>
      </c>
      <c r="F21" s="139">
        <v>0.373</v>
      </c>
      <c r="G21" s="140">
        <v>43452</v>
      </c>
      <c r="H21" s="121">
        <v>0</v>
      </c>
      <c r="I21" s="141">
        <v>0.28599999999999998</v>
      </c>
      <c r="J21" s="173">
        <v>43483</v>
      </c>
      <c r="K21" s="159">
        <v>0</v>
      </c>
      <c r="L21" s="174">
        <v>0.214</v>
      </c>
      <c r="M21" s="131">
        <v>43514</v>
      </c>
      <c r="N21" s="120">
        <v>0</v>
      </c>
      <c r="O21" s="132">
        <v>0.245</v>
      </c>
      <c r="P21" s="158">
        <v>43542</v>
      </c>
      <c r="Q21" s="159">
        <v>0</v>
      </c>
      <c r="R21" s="160">
        <v>0.28399999999999997</v>
      </c>
      <c r="S21" s="131">
        <v>43573</v>
      </c>
      <c r="T21" s="154">
        <v>22</v>
      </c>
      <c r="U21" s="186">
        <v>0.69</v>
      </c>
      <c r="V21" s="188">
        <v>43603</v>
      </c>
      <c r="W21" s="189">
        <v>0</v>
      </c>
      <c r="X21" s="190">
        <v>1.125</v>
      </c>
      <c r="Y21" s="131">
        <v>43634</v>
      </c>
      <c r="Z21" s="154">
        <v>0</v>
      </c>
      <c r="AA21" s="199">
        <v>0.63400000000000001</v>
      </c>
      <c r="AB21" s="173">
        <v>43664</v>
      </c>
      <c r="AC21" s="159">
        <v>0</v>
      </c>
      <c r="AD21" s="174">
        <v>0.23</v>
      </c>
      <c r="AE21" s="131">
        <v>43695</v>
      </c>
      <c r="AF21" s="154">
        <v>0</v>
      </c>
      <c r="AG21" s="199">
        <v>0.17799999999999999</v>
      </c>
      <c r="AH21" s="138">
        <v>43726</v>
      </c>
      <c r="AI21" s="201">
        <v>0</v>
      </c>
      <c r="AJ21" s="202">
        <v>0.192</v>
      </c>
    </row>
    <row r="22" spans="1:36" ht="13.8" x14ac:dyDescent="0.25">
      <c r="A22" s="131">
        <v>43392</v>
      </c>
      <c r="B22" s="120">
        <v>0.1</v>
      </c>
      <c r="C22" s="132">
        <v>0.51600000000000001</v>
      </c>
      <c r="D22" s="138">
        <v>43423</v>
      </c>
      <c r="E22" s="117">
        <v>24.3</v>
      </c>
      <c r="F22" s="139">
        <v>0.45100000000000001</v>
      </c>
      <c r="G22" s="140">
        <v>43453</v>
      </c>
      <c r="H22" s="121">
        <v>0</v>
      </c>
      <c r="I22" s="141">
        <v>0.28199999999999997</v>
      </c>
      <c r="J22" s="173">
        <v>43484</v>
      </c>
      <c r="K22" s="159">
        <v>0.4</v>
      </c>
      <c r="L22" s="174">
        <v>0.214</v>
      </c>
      <c r="M22" s="131">
        <v>43515</v>
      </c>
      <c r="N22" s="120">
        <v>0.7</v>
      </c>
      <c r="O22" s="132">
        <v>0.255</v>
      </c>
      <c r="P22" s="158">
        <v>43543</v>
      </c>
      <c r="Q22" s="159">
        <v>0</v>
      </c>
      <c r="R22" s="160">
        <v>0.28299999999999997</v>
      </c>
      <c r="S22" s="131">
        <v>43574</v>
      </c>
      <c r="T22" s="154">
        <v>1.9</v>
      </c>
      <c r="U22" s="186">
        <v>0.58899999999999997</v>
      </c>
      <c r="V22" s="188">
        <v>43604</v>
      </c>
      <c r="W22" s="189">
        <v>0</v>
      </c>
      <c r="X22" s="190">
        <v>0.93</v>
      </c>
      <c r="Y22" s="131">
        <v>43635</v>
      </c>
      <c r="Z22" s="154">
        <v>0</v>
      </c>
      <c r="AA22" s="199">
        <v>0.61799999999999999</v>
      </c>
      <c r="AB22" s="173">
        <v>43665</v>
      </c>
      <c r="AC22" s="159">
        <v>0</v>
      </c>
      <c r="AD22" s="174">
        <v>0.216</v>
      </c>
      <c r="AE22" s="131">
        <v>43696</v>
      </c>
      <c r="AF22" s="154">
        <v>0</v>
      </c>
      <c r="AG22" s="199">
        <v>0.18</v>
      </c>
      <c r="AH22" s="138">
        <v>43727</v>
      </c>
      <c r="AI22" s="201">
        <v>0</v>
      </c>
      <c r="AJ22" s="202">
        <v>7.1999999999999995E-2</v>
      </c>
    </row>
    <row r="23" spans="1:36" ht="13.8" x14ac:dyDescent="0.25">
      <c r="A23" s="131">
        <v>43393</v>
      </c>
      <c r="B23" s="120">
        <v>1.4</v>
      </c>
      <c r="C23" s="132">
        <v>0.66300000000000003</v>
      </c>
      <c r="D23" s="138">
        <v>43424</v>
      </c>
      <c r="E23" s="117">
        <v>4.8</v>
      </c>
      <c r="F23" s="139">
        <v>0.55600000000000005</v>
      </c>
      <c r="G23" s="140">
        <v>43454</v>
      </c>
      <c r="H23" s="121">
        <v>0</v>
      </c>
      <c r="I23" s="141">
        <v>0.27300000000000002</v>
      </c>
      <c r="J23" s="173">
        <v>43485</v>
      </c>
      <c r="K23" s="159">
        <v>28.6</v>
      </c>
      <c r="L23" s="174">
        <v>0.27600000000000002</v>
      </c>
      <c r="M23" s="131">
        <v>43516</v>
      </c>
      <c r="N23" s="120">
        <v>0</v>
      </c>
      <c r="O23" s="132">
        <v>0.24099999999999999</v>
      </c>
      <c r="P23" s="158">
        <v>43544</v>
      </c>
      <c r="Q23" s="159">
        <v>0</v>
      </c>
      <c r="R23" s="160">
        <v>0.28299999999999997</v>
      </c>
      <c r="S23" s="131">
        <v>43575</v>
      </c>
      <c r="T23" s="154">
        <v>0</v>
      </c>
      <c r="U23" s="186">
        <v>0.55500000000000005</v>
      </c>
      <c r="V23" s="188">
        <v>43605</v>
      </c>
      <c r="W23" s="189">
        <v>0</v>
      </c>
      <c r="X23" s="190">
        <v>0.90400000000000003</v>
      </c>
      <c r="Y23" s="131">
        <v>43636</v>
      </c>
      <c r="Z23" s="154">
        <v>0</v>
      </c>
      <c r="AA23" s="199">
        <v>0.57699999999999996</v>
      </c>
      <c r="AB23" s="173">
        <v>43666</v>
      </c>
      <c r="AC23" s="159">
        <v>0</v>
      </c>
      <c r="AD23" s="174">
        <v>0.20399999999999999</v>
      </c>
      <c r="AE23" s="131">
        <v>43697</v>
      </c>
      <c r="AF23" s="154">
        <v>0</v>
      </c>
      <c r="AG23" s="199">
        <v>0.16700000000000001</v>
      </c>
      <c r="AH23" s="138">
        <v>43728</v>
      </c>
      <c r="AI23" s="201">
        <v>0</v>
      </c>
      <c r="AJ23" s="202">
        <v>0.17499999999999999</v>
      </c>
    </row>
    <row r="24" spans="1:36" ht="13.8" x14ac:dyDescent="0.25">
      <c r="A24" s="131">
        <v>43394</v>
      </c>
      <c r="B24" s="120">
        <v>0</v>
      </c>
      <c r="C24" s="132">
        <v>0.68100000000000005</v>
      </c>
      <c r="D24" s="138">
        <v>43425</v>
      </c>
      <c r="E24" s="117">
        <v>11</v>
      </c>
      <c r="F24" s="139">
        <v>0.51100000000000001</v>
      </c>
      <c r="G24" s="140">
        <v>43455</v>
      </c>
      <c r="H24" s="121">
        <v>0</v>
      </c>
      <c r="I24" s="141">
        <v>0.26800000000000002</v>
      </c>
      <c r="J24" s="173">
        <v>43486</v>
      </c>
      <c r="K24" s="159">
        <v>0</v>
      </c>
      <c r="L24" s="174">
        <v>0.23300000000000001</v>
      </c>
      <c r="M24" s="131">
        <v>43517</v>
      </c>
      <c r="N24" s="120">
        <v>0</v>
      </c>
      <c r="O24" s="132">
        <v>0.246</v>
      </c>
      <c r="P24" s="158">
        <v>43545</v>
      </c>
      <c r="Q24" s="159">
        <v>0</v>
      </c>
      <c r="R24" s="160">
        <v>0.27500000000000002</v>
      </c>
      <c r="S24" s="131">
        <v>43576</v>
      </c>
      <c r="T24" s="154">
        <v>0</v>
      </c>
      <c r="U24" s="186">
        <v>0.55500000000000005</v>
      </c>
      <c r="V24" s="188">
        <v>43606</v>
      </c>
      <c r="W24" s="189">
        <v>0</v>
      </c>
      <c r="X24" s="190">
        <v>0.91100000000000003</v>
      </c>
      <c r="Y24" s="131">
        <v>43637</v>
      </c>
      <c r="Z24" s="154">
        <v>0</v>
      </c>
      <c r="AA24" s="199">
        <v>0.55900000000000005</v>
      </c>
      <c r="AB24" s="173">
        <v>43667</v>
      </c>
      <c r="AC24" s="159">
        <v>0</v>
      </c>
      <c r="AD24" s="174">
        <v>0.20799999999999999</v>
      </c>
      <c r="AE24" s="131">
        <v>43698</v>
      </c>
      <c r="AF24" s="154">
        <v>0</v>
      </c>
      <c r="AG24" s="199">
        <v>0.17299999999999999</v>
      </c>
      <c r="AH24" s="138">
        <v>43729</v>
      </c>
      <c r="AI24" s="201">
        <v>0</v>
      </c>
      <c r="AJ24" s="202">
        <v>0.17</v>
      </c>
    </row>
    <row r="25" spans="1:36" ht="13.8" x14ac:dyDescent="0.25">
      <c r="A25" s="131">
        <v>43395</v>
      </c>
      <c r="B25" s="120">
        <v>0</v>
      </c>
      <c r="C25" s="132">
        <v>0.60299999999999998</v>
      </c>
      <c r="D25" s="138">
        <v>43426</v>
      </c>
      <c r="E25" s="117">
        <v>2.6</v>
      </c>
      <c r="F25" s="139">
        <v>0.50600000000000001</v>
      </c>
      <c r="G25" s="140">
        <v>43456</v>
      </c>
      <c r="H25" s="121">
        <v>0</v>
      </c>
      <c r="I25" s="141">
        <v>0.27</v>
      </c>
      <c r="J25" s="173">
        <v>43487</v>
      </c>
      <c r="K25" s="159">
        <v>1.9</v>
      </c>
      <c r="L25" s="174">
        <v>0.23100000000000001</v>
      </c>
      <c r="M25" s="131">
        <v>43518</v>
      </c>
      <c r="N25" s="120">
        <v>0</v>
      </c>
      <c r="O25" s="132">
        <v>0.24199999999999999</v>
      </c>
      <c r="P25" s="158">
        <v>43546</v>
      </c>
      <c r="Q25" s="159">
        <v>0</v>
      </c>
      <c r="R25" s="160">
        <v>0.27600000000000002</v>
      </c>
      <c r="S25" s="131">
        <v>43577</v>
      </c>
      <c r="T25" s="154">
        <v>0</v>
      </c>
      <c r="U25" s="186">
        <v>0.54800000000000004</v>
      </c>
      <c r="V25" s="188">
        <v>43607</v>
      </c>
      <c r="W25" s="189">
        <v>0</v>
      </c>
      <c r="X25" s="190">
        <v>0.92300000000000004</v>
      </c>
      <c r="Y25" s="131">
        <v>43638</v>
      </c>
      <c r="Z25" s="154">
        <v>0</v>
      </c>
      <c r="AA25" s="199">
        <v>0.55000000000000004</v>
      </c>
      <c r="AB25" s="173">
        <v>43668</v>
      </c>
      <c r="AC25" s="159">
        <v>0</v>
      </c>
      <c r="AD25" s="174">
        <v>0.20399999999999999</v>
      </c>
      <c r="AE25" s="131">
        <v>43699</v>
      </c>
      <c r="AF25" s="154">
        <v>0</v>
      </c>
      <c r="AG25" s="199">
        <v>0.16400000000000001</v>
      </c>
      <c r="AH25" s="138">
        <v>43730</v>
      </c>
      <c r="AI25" s="201">
        <v>0</v>
      </c>
      <c r="AJ25" s="202">
        <v>0.17</v>
      </c>
    </row>
    <row r="26" spans="1:36" ht="13.8" x14ac:dyDescent="0.25">
      <c r="A26" s="131">
        <v>43396</v>
      </c>
      <c r="B26" s="120">
        <v>0</v>
      </c>
      <c r="C26" s="132">
        <v>0.57699999999999996</v>
      </c>
      <c r="D26" s="138">
        <v>43427</v>
      </c>
      <c r="E26" s="117">
        <v>12.4</v>
      </c>
      <c r="F26" s="139">
        <v>0.52400000000000002</v>
      </c>
      <c r="G26" s="140">
        <v>43457</v>
      </c>
      <c r="H26" s="121">
        <v>0</v>
      </c>
      <c r="I26" s="141">
        <v>0.27200000000000002</v>
      </c>
      <c r="J26" s="173">
        <v>43488</v>
      </c>
      <c r="K26" s="159">
        <v>4.7</v>
      </c>
      <c r="L26" s="174">
        <v>0.24099999999999999</v>
      </c>
      <c r="M26" s="131">
        <v>43519</v>
      </c>
      <c r="N26" s="120">
        <v>0</v>
      </c>
      <c r="O26" s="132">
        <v>0.24099999999999999</v>
      </c>
      <c r="P26" s="158">
        <v>43547</v>
      </c>
      <c r="Q26" s="159">
        <v>0.1</v>
      </c>
      <c r="R26" s="160">
        <v>0.27200000000000002</v>
      </c>
      <c r="S26" s="131">
        <v>43578</v>
      </c>
      <c r="T26" s="154">
        <v>19.899999999999999</v>
      </c>
      <c r="U26" s="186">
        <v>0.58599999999999997</v>
      </c>
      <c r="V26" s="188">
        <v>43608</v>
      </c>
      <c r="W26" s="189">
        <v>0</v>
      </c>
      <c r="X26" s="190">
        <v>0.93799999999999994</v>
      </c>
      <c r="Y26" s="131">
        <v>43639</v>
      </c>
      <c r="Z26" s="154">
        <v>0</v>
      </c>
      <c r="AA26" s="199">
        <v>0.52800000000000002</v>
      </c>
      <c r="AB26" s="173">
        <v>43669</v>
      </c>
      <c r="AC26" s="159">
        <v>0</v>
      </c>
      <c r="AD26" s="174">
        <v>0.20200000000000001</v>
      </c>
      <c r="AE26" s="131">
        <v>43700</v>
      </c>
      <c r="AF26" s="154">
        <v>0</v>
      </c>
      <c r="AG26" s="199">
        <v>0.157</v>
      </c>
      <c r="AH26" s="138">
        <v>43731</v>
      </c>
      <c r="AI26" s="201">
        <v>0</v>
      </c>
      <c r="AJ26" s="202">
        <v>0.16400000000000001</v>
      </c>
    </row>
    <row r="27" spans="1:36" ht="13.8" x14ac:dyDescent="0.25">
      <c r="A27" s="131">
        <v>43397</v>
      </c>
      <c r="B27" s="120">
        <v>0</v>
      </c>
      <c r="C27" s="132">
        <v>0.56799999999999995</v>
      </c>
      <c r="D27" s="138">
        <v>43428</v>
      </c>
      <c r="E27" s="117">
        <v>0</v>
      </c>
      <c r="F27" s="139">
        <v>0.51500000000000001</v>
      </c>
      <c r="G27" s="140">
        <v>43458</v>
      </c>
      <c r="H27" s="121">
        <v>0</v>
      </c>
      <c r="I27" s="141">
        <v>0.27200000000000002</v>
      </c>
      <c r="J27" s="173">
        <v>43489</v>
      </c>
      <c r="K27" s="159">
        <v>0</v>
      </c>
      <c r="L27" s="174">
        <v>0.224</v>
      </c>
      <c r="M27" s="131">
        <v>43520</v>
      </c>
      <c r="N27" s="120">
        <v>0</v>
      </c>
      <c r="O27" s="132">
        <v>0.23699999999999999</v>
      </c>
      <c r="P27" s="158">
        <v>43548</v>
      </c>
      <c r="Q27" s="159">
        <v>0.5</v>
      </c>
      <c r="R27" s="160">
        <v>0.27600000000000002</v>
      </c>
      <c r="S27" s="131">
        <v>43579</v>
      </c>
      <c r="T27" s="154">
        <v>0</v>
      </c>
      <c r="U27" s="186">
        <v>0.56799999999999995</v>
      </c>
      <c r="V27" s="188">
        <v>43609</v>
      </c>
      <c r="W27" s="189">
        <v>0</v>
      </c>
      <c r="X27" s="190">
        <v>0.94699999999999995</v>
      </c>
      <c r="Y27" s="131">
        <v>43640</v>
      </c>
      <c r="Z27" s="154">
        <v>0</v>
      </c>
      <c r="AA27" s="199">
        <v>0.52300000000000002</v>
      </c>
      <c r="AB27" s="173">
        <v>43670</v>
      </c>
      <c r="AC27" s="159">
        <v>0</v>
      </c>
      <c r="AD27" s="174">
        <v>0.2</v>
      </c>
      <c r="AE27" s="131">
        <v>43701</v>
      </c>
      <c r="AF27" s="154">
        <v>0</v>
      </c>
      <c r="AG27" s="199">
        <v>0.154</v>
      </c>
      <c r="AH27" s="138">
        <v>43732</v>
      </c>
      <c r="AI27" s="201">
        <v>0</v>
      </c>
      <c r="AJ27" s="202">
        <v>0.16</v>
      </c>
    </row>
    <row r="28" spans="1:36" ht="13.8" x14ac:dyDescent="0.25">
      <c r="A28" s="131">
        <v>43398</v>
      </c>
      <c r="B28" s="120">
        <v>0</v>
      </c>
      <c r="C28" s="132">
        <v>0.56499999999999995</v>
      </c>
      <c r="D28" s="138">
        <v>43429</v>
      </c>
      <c r="E28" s="117">
        <v>0.2</v>
      </c>
      <c r="F28" s="139">
        <v>0.45600000000000002</v>
      </c>
      <c r="G28" s="140">
        <v>43459</v>
      </c>
      <c r="H28" s="121">
        <v>0</v>
      </c>
      <c r="I28" s="141">
        <v>0.27400000000000002</v>
      </c>
      <c r="J28" s="173">
        <v>43490</v>
      </c>
      <c r="K28" s="159">
        <v>0</v>
      </c>
      <c r="L28" s="174">
        <v>0.22500000000000001</v>
      </c>
      <c r="M28" s="131">
        <v>43521</v>
      </c>
      <c r="N28" s="120">
        <v>0</v>
      </c>
      <c r="O28" s="132">
        <v>0.23100000000000001</v>
      </c>
      <c r="P28" s="158">
        <v>43549</v>
      </c>
      <c r="Q28" s="159">
        <v>0</v>
      </c>
      <c r="R28" s="160">
        <v>0.26600000000000001</v>
      </c>
      <c r="S28" s="131">
        <v>43580</v>
      </c>
      <c r="T28" s="154">
        <v>5.7</v>
      </c>
      <c r="U28" s="186">
        <v>0.57799999999999996</v>
      </c>
      <c r="V28" s="188">
        <v>43610</v>
      </c>
      <c r="W28" s="189">
        <v>0</v>
      </c>
      <c r="X28" s="190">
        <v>0.98899999999999999</v>
      </c>
      <c r="Y28" s="131">
        <v>43641</v>
      </c>
      <c r="Z28" s="154">
        <v>0</v>
      </c>
      <c r="AA28" s="199">
        <v>0.51700000000000002</v>
      </c>
      <c r="AB28" s="173">
        <v>43671</v>
      </c>
      <c r="AC28" s="159">
        <v>0</v>
      </c>
      <c r="AD28" s="174">
        <v>0.193</v>
      </c>
      <c r="AE28" s="131">
        <v>43702</v>
      </c>
      <c r="AF28" s="154">
        <v>0</v>
      </c>
      <c r="AG28" s="199">
        <v>0.157</v>
      </c>
      <c r="AH28" s="138">
        <v>43733</v>
      </c>
      <c r="AI28" s="201">
        <v>0</v>
      </c>
      <c r="AJ28" s="202">
        <v>0.16</v>
      </c>
    </row>
    <row r="29" spans="1:36" ht="13.8" x14ac:dyDescent="0.25">
      <c r="A29" s="131">
        <v>43399</v>
      </c>
      <c r="B29" s="120">
        <v>0.3</v>
      </c>
      <c r="C29" s="132">
        <v>0.55700000000000005</v>
      </c>
      <c r="D29" s="138">
        <v>43430</v>
      </c>
      <c r="E29" s="117">
        <v>0</v>
      </c>
      <c r="F29" s="139">
        <v>0.75600000000000001</v>
      </c>
      <c r="G29" s="140">
        <v>43460</v>
      </c>
      <c r="H29" s="121">
        <v>0</v>
      </c>
      <c r="I29" s="141">
        <v>0.27</v>
      </c>
      <c r="J29" s="173">
        <v>43491</v>
      </c>
      <c r="K29" s="159">
        <v>0</v>
      </c>
      <c r="L29" s="174">
        <v>0.222</v>
      </c>
      <c r="M29" s="131">
        <v>43522</v>
      </c>
      <c r="N29" s="120">
        <v>0</v>
      </c>
      <c r="O29" s="132">
        <v>0.24299999999999999</v>
      </c>
      <c r="P29" s="158">
        <v>43550</v>
      </c>
      <c r="Q29" s="159">
        <v>0</v>
      </c>
      <c r="R29" s="160">
        <v>0.25900000000000001</v>
      </c>
      <c r="S29" s="131">
        <v>43581</v>
      </c>
      <c r="T29" s="154">
        <v>0</v>
      </c>
      <c r="U29" s="186">
        <v>0.59</v>
      </c>
      <c r="V29" s="188">
        <v>43611</v>
      </c>
      <c r="W29" s="189">
        <v>0</v>
      </c>
      <c r="X29" s="190">
        <v>0.96199999999999997</v>
      </c>
      <c r="Y29" s="131">
        <v>43642</v>
      </c>
      <c r="Z29" s="154">
        <v>0</v>
      </c>
      <c r="AA29" s="199">
        <v>0.495</v>
      </c>
      <c r="AB29" s="173">
        <v>43672</v>
      </c>
      <c r="AC29" s="159">
        <v>0</v>
      </c>
      <c r="AD29" s="174">
        <v>0.192</v>
      </c>
      <c r="AE29" s="131">
        <v>43703</v>
      </c>
      <c r="AF29" s="154">
        <v>0</v>
      </c>
      <c r="AG29" s="199">
        <v>0.155</v>
      </c>
      <c r="AH29" s="138">
        <v>43734</v>
      </c>
      <c r="AI29" s="201">
        <v>0</v>
      </c>
      <c r="AJ29" s="202">
        <v>0.16</v>
      </c>
    </row>
    <row r="30" spans="1:36" ht="13.8" x14ac:dyDescent="0.25">
      <c r="A30" s="131">
        <v>43400</v>
      </c>
      <c r="B30" s="120">
        <v>2.1</v>
      </c>
      <c r="C30" s="132">
        <v>0.56599999999999995</v>
      </c>
      <c r="D30" s="138">
        <v>43431</v>
      </c>
      <c r="E30" s="117">
        <v>0</v>
      </c>
      <c r="F30" s="139">
        <v>0.70399999999999996</v>
      </c>
      <c r="G30" s="140">
        <v>43461</v>
      </c>
      <c r="H30" s="121">
        <v>0</v>
      </c>
      <c r="I30" s="141">
        <v>0.27</v>
      </c>
      <c r="J30" s="173">
        <v>43492</v>
      </c>
      <c r="K30" s="159">
        <v>0</v>
      </c>
      <c r="L30" s="174">
        <v>0.217</v>
      </c>
      <c r="M30" s="131">
        <v>43523</v>
      </c>
      <c r="N30" s="120">
        <v>0</v>
      </c>
      <c r="O30" s="132">
        <v>0.255</v>
      </c>
      <c r="P30" s="158">
        <v>43551</v>
      </c>
      <c r="Q30" s="159">
        <v>0</v>
      </c>
      <c r="R30" s="160">
        <v>0.27300000000000002</v>
      </c>
      <c r="S30" s="131">
        <v>43582</v>
      </c>
      <c r="T30" s="154">
        <v>0</v>
      </c>
      <c r="U30" s="186">
        <v>0.59199999999999997</v>
      </c>
      <c r="V30" s="188">
        <v>43612</v>
      </c>
      <c r="W30" s="189">
        <v>0</v>
      </c>
      <c r="X30" s="190">
        <v>0.98399999999999999</v>
      </c>
      <c r="Y30" s="131">
        <v>43643</v>
      </c>
      <c r="Z30" s="154">
        <v>0</v>
      </c>
      <c r="AA30" s="199">
        <v>0.47</v>
      </c>
      <c r="AB30" s="173">
        <v>43673</v>
      </c>
      <c r="AC30" s="159">
        <v>0</v>
      </c>
      <c r="AD30" s="174">
        <v>0.19</v>
      </c>
      <c r="AE30" s="131">
        <v>43704</v>
      </c>
      <c r="AF30" s="154">
        <v>0</v>
      </c>
      <c r="AG30" s="199">
        <v>0.154</v>
      </c>
      <c r="AH30" s="138">
        <v>43735</v>
      </c>
      <c r="AI30" s="201">
        <v>0</v>
      </c>
      <c r="AJ30" s="202">
        <v>0.157</v>
      </c>
    </row>
    <row r="31" spans="1:36" ht="14.4" thickBot="1" x14ac:dyDescent="0.3">
      <c r="A31" s="131">
        <v>43401</v>
      </c>
      <c r="B31" s="120">
        <v>0.4</v>
      </c>
      <c r="C31" s="132">
        <v>0.56799999999999995</v>
      </c>
      <c r="D31" s="138">
        <v>43432</v>
      </c>
      <c r="E31" s="117">
        <v>0</v>
      </c>
      <c r="F31" s="139">
        <v>0.56899999999999995</v>
      </c>
      <c r="G31" s="140">
        <v>43462</v>
      </c>
      <c r="H31" s="121">
        <v>0</v>
      </c>
      <c r="I31" s="141">
        <v>0.27400000000000002</v>
      </c>
      <c r="J31" s="173">
        <v>43493</v>
      </c>
      <c r="K31" s="159">
        <v>0</v>
      </c>
      <c r="L31" s="174">
        <v>0.214</v>
      </c>
      <c r="M31" s="178">
        <v>43524</v>
      </c>
      <c r="N31" s="161">
        <v>0</v>
      </c>
      <c r="O31" s="179">
        <v>0.25600000000000001</v>
      </c>
      <c r="P31" s="158">
        <v>43552</v>
      </c>
      <c r="Q31" s="159">
        <v>0</v>
      </c>
      <c r="R31" s="160">
        <v>0.27800000000000002</v>
      </c>
      <c r="S31" s="131">
        <v>43583</v>
      </c>
      <c r="T31" s="154">
        <v>0</v>
      </c>
      <c r="U31" s="186">
        <v>0.61899999999999999</v>
      </c>
      <c r="V31" s="188">
        <v>43613</v>
      </c>
      <c r="W31" s="189">
        <v>0</v>
      </c>
      <c r="X31" s="190">
        <v>0.93799999999999994</v>
      </c>
      <c r="Y31" s="131">
        <v>43644</v>
      </c>
      <c r="Z31" s="154">
        <v>0</v>
      </c>
      <c r="AA31" s="199">
        <v>0.45600000000000002</v>
      </c>
      <c r="AB31" s="173">
        <v>43674</v>
      </c>
      <c r="AC31" s="159">
        <v>0</v>
      </c>
      <c r="AD31" s="174">
        <v>0.18</v>
      </c>
      <c r="AE31" s="131">
        <v>43705</v>
      </c>
      <c r="AF31" s="154">
        <v>0</v>
      </c>
      <c r="AG31" s="199">
        <v>0.14899999999999999</v>
      </c>
      <c r="AH31" s="138">
        <v>43736</v>
      </c>
      <c r="AI31" s="201">
        <v>0</v>
      </c>
      <c r="AJ31" s="202">
        <v>0.153</v>
      </c>
    </row>
    <row r="32" spans="1:36" ht="13.8" x14ac:dyDescent="0.25">
      <c r="A32" s="131">
        <v>43402</v>
      </c>
      <c r="B32" s="120">
        <v>0</v>
      </c>
      <c r="C32" s="132">
        <v>0.55900000000000005</v>
      </c>
      <c r="D32" s="138">
        <v>43433</v>
      </c>
      <c r="E32" s="117">
        <v>0</v>
      </c>
      <c r="F32" s="139">
        <v>0.504</v>
      </c>
      <c r="G32" s="140">
        <v>43463</v>
      </c>
      <c r="H32" s="121">
        <v>0</v>
      </c>
      <c r="I32" s="141">
        <v>0.27500000000000002</v>
      </c>
      <c r="J32" s="173">
        <v>43494</v>
      </c>
      <c r="K32" s="159">
        <v>0</v>
      </c>
      <c r="L32" s="174">
        <v>0.21199999999999999</v>
      </c>
      <c r="M32" s="162"/>
      <c r="N32" s="163"/>
      <c r="O32" s="164"/>
      <c r="P32" s="158">
        <v>43553</v>
      </c>
      <c r="Q32" s="159">
        <v>0</v>
      </c>
      <c r="R32" s="160">
        <v>0.27700000000000002</v>
      </c>
      <c r="S32" s="131">
        <v>43584</v>
      </c>
      <c r="T32" s="154">
        <v>0</v>
      </c>
      <c r="U32" s="186">
        <v>0.67400000000000004</v>
      </c>
      <c r="V32" s="188">
        <v>43614</v>
      </c>
      <c r="W32" s="189">
        <v>0</v>
      </c>
      <c r="X32" s="190">
        <v>0.95199999999999996</v>
      </c>
      <c r="Y32" s="131">
        <v>43645</v>
      </c>
      <c r="Z32" s="154">
        <v>0</v>
      </c>
      <c r="AA32" s="199">
        <v>0.45</v>
      </c>
      <c r="AB32" s="173">
        <v>43675</v>
      </c>
      <c r="AC32" s="159">
        <v>0</v>
      </c>
      <c r="AD32" s="174">
        <v>0.186</v>
      </c>
      <c r="AE32" s="131">
        <v>43706</v>
      </c>
      <c r="AF32" s="154">
        <v>0</v>
      </c>
      <c r="AG32" s="199">
        <v>0.153</v>
      </c>
      <c r="AH32" s="138">
        <v>43737</v>
      </c>
      <c r="AI32" s="201">
        <v>0</v>
      </c>
      <c r="AJ32" s="202">
        <v>0.14699999999999999</v>
      </c>
    </row>
    <row r="33" spans="1:36" ht="14.4" thickBot="1" x14ac:dyDescent="0.3">
      <c r="A33" s="131">
        <v>43403</v>
      </c>
      <c r="B33" s="120">
        <v>26.9</v>
      </c>
      <c r="C33" s="132">
        <v>0.45800000000000002</v>
      </c>
      <c r="D33" s="148">
        <v>43434</v>
      </c>
      <c r="E33" s="149">
        <v>0</v>
      </c>
      <c r="F33" s="150">
        <v>0.501</v>
      </c>
      <c r="G33" s="140">
        <v>43464</v>
      </c>
      <c r="H33" s="121">
        <v>0</v>
      </c>
      <c r="I33" s="141">
        <v>0.27500000000000002</v>
      </c>
      <c r="J33" s="173">
        <v>43495</v>
      </c>
      <c r="K33" s="159">
        <v>3</v>
      </c>
      <c r="L33" s="174">
        <v>0.21299999999999999</v>
      </c>
      <c r="M33" s="165"/>
      <c r="N33" s="166"/>
      <c r="O33" s="167"/>
      <c r="P33" s="158">
        <v>43554</v>
      </c>
      <c r="Q33" s="159">
        <v>1.5</v>
      </c>
      <c r="R33" s="160">
        <v>0.28499999999999998</v>
      </c>
      <c r="S33" s="178">
        <v>43585</v>
      </c>
      <c r="T33" s="181">
        <v>0</v>
      </c>
      <c r="U33" s="187">
        <v>0.73299999999999998</v>
      </c>
      <c r="V33" s="188">
        <v>43615</v>
      </c>
      <c r="W33" s="189">
        <v>0</v>
      </c>
      <c r="X33" s="190">
        <v>0.96099999999999997</v>
      </c>
      <c r="Y33" s="133">
        <v>43646</v>
      </c>
      <c r="Z33" s="195">
        <v>0</v>
      </c>
      <c r="AA33" s="200">
        <v>0.44</v>
      </c>
      <c r="AB33" s="173">
        <v>43676</v>
      </c>
      <c r="AC33" s="159">
        <v>0</v>
      </c>
      <c r="AD33" s="174">
        <v>0.21299999999999999</v>
      </c>
      <c r="AE33" s="131">
        <v>43707</v>
      </c>
      <c r="AF33" s="154">
        <v>0</v>
      </c>
      <c r="AG33" s="199">
        <v>0.14599999999999999</v>
      </c>
      <c r="AH33" s="148">
        <v>43738</v>
      </c>
      <c r="AI33" s="203">
        <v>0</v>
      </c>
      <c r="AJ33" s="204">
        <v>0.151</v>
      </c>
    </row>
    <row r="34" spans="1:36" ht="14.4" thickBot="1" x14ac:dyDescent="0.3">
      <c r="A34" s="133">
        <v>43404</v>
      </c>
      <c r="B34" s="134">
        <v>12.4</v>
      </c>
      <c r="C34" s="135">
        <v>0.41799999999999998</v>
      </c>
      <c r="D34" s="151"/>
      <c r="E34" s="152"/>
      <c r="F34" s="153"/>
      <c r="G34" s="142">
        <v>43465</v>
      </c>
      <c r="H34" s="143">
        <v>0</v>
      </c>
      <c r="I34" s="144">
        <v>0.255</v>
      </c>
      <c r="J34" s="175">
        <v>43496</v>
      </c>
      <c r="K34" s="176">
        <v>8.3000000000000007</v>
      </c>
      <c r="L34" s="177">
        <v>0.38800000000000001</v>
      </c>
      <c r="M34" s="168"/>
      <c r="N34" s="169"/>
      <c r="O34" s="170"/>
      <c r="P34" s="158">
        <v>43555</v>
      </c>
      <c r="Q34" s="159">
        <v>8.3000000000000007</v>
      </c>
      <c r="R34" s="160">
        <v>0.29099999999999998</v>
      </c>
      <c r="S34" s="182"/>
      <c r="T34" s="183"/>
      <c r="U34" s="184"/>
      <c r="V34" s="188">
        <v>43616</v>
      </c>
      <c r="W34" s="189">
        <v>0</v>
      </c>
      <c r="X34" s="190">
        <v>0.94399999999999995</v>
      </c>
      <c r="Y34" s="182"/>
      <c r="Z34" s="183"/>
      <c r="AA34" s="183"/>
      <c r="AB34" s="173">
        <v>43677</v>
      </c>
      <c r="AC34" s="159">
        <v>0</v>
      </c>
      <c r="AD34" s="174">
        <v>0.191</v>
      </c>
      <c r="AE34" s="133">
        <v>43708</v>
      </c>
      <c r="AF34" s="195">
        <v>2.8</v>
      </c>
      <c r="AG34" s="200">
        <v>0.14599999999999999</v>
      </c>
      <c r="AH34" s="151"/>
      <c r="AI34" s="205"/>
      <c r="AJ34" s="206"/>
    </row>
    <row r="35" spans="1:36" s="191" customFormat="1" ht="13.8" thickBot="1" x14ac:dyDescent="0.3">
      <c r="A35" s="42" t="s">
        <v>16</v>
      </c>
      <c r="B35" s="39">
        <f>SUM(B4:B34)</f>
        <v>108.30000000000001</v>
      </c>
      <c r="C35" s="39">
        <f>SUM(C4:C34)</f>
        <v>14.85</v>
      </c>
      <c r="D35" s="41" t="s">
        <v>17</v>
      </c>
      <c r="E35" s="40">
        <f>SUM(E4:E34)</f>
        <v>119.2</v>
      </c>
      <c r="F35" s="40">
        <f>SUM(F4:F34)</f>
        <v>13.132999999999999</v>
      </c>
      <c r="G35" s="42" t="s">
        <v>18</v>
      </c>
      <c r="H35" s="39">
        <f>SUM(H4:H34)</f>
        <v>4</v>
      </c>
      <c r="I35" s="39">
        <f>SUM(I4:I34)</f>
        <v>10.593999999999999</v>
      </c>
      <c r="J35" s="41" t="s">
        <v>19</v>
      </c>
      <c r="K35" s="40">
        <f>SUM(K4:K34)</f>
        <v>46.900000000000006</v>
      </c>
      <c r="L35" s="40">
        <f>SUM(L4:L34)</f>
        <v>7.1130000000000004</v>
      </c>
      <c r="M35" s="42" t="s">
        <v>20</v>
      </c>
      <c r="N35" s="39">
        <f>SUM(N4:N34)</f>
        <v>23.8</v>
      </c>
      <c r="O35" s="39">
        <f>SUM(O4:O34)</f>
        <v>8.261000000000001</v>
      </c>
      <c r="P35" s="102" t="s">
        <v>21</v>
      </c>
      <c r="Q35" s="103">
        <f>SUM(Q4:Q34)</f>
        <v>17.7</v>
      </c>
      <c r="R35" s="103">
        <f>SUM(R4:R34)</f>
        <v>8.5060000000000002</v>
      </c>
      <c r="S35" s="42" t="s">
        <v>22</v>
      </c>
      <c r="T35" s="39">
        <f>SUM(T4:T34)</f>
        <v>113.90000000000002</v>
      </c>
      <c r="U35" s="39">
        <f>SUM(U4:U34)</f>
        <v>13.902000000000001</v>
      </c>
      <c r="V35" s="102" t="s">
        <v>23</v>
      </c>
      <c r="W35" s="103">
        <f>SUM(W4:W34)</f>
        <v>0</v>
      </c>
      <c r="X35" s="115">
        <f>SUM(X4:X34)</f>
        <v>33.74</v>
      </c>
      <c r="Y35" s="51" t="s">
        <v>24</v>
      </c>
      <c r="Z35" s="39">
        <f>SUM(Z4:Z34)</f>
        <v>0.5</v>
      </c>
      <c r="AA35" s="46">
        <f>SUM(AA4:AA34)</f>
        <v>21.271000000000001</v>
      </c>
      <c r="AB35" s="102" t="s">
        <v>25</v>
      </c>
      <c r="AC35" s="103">
        <f>SUM(AC4:AC34)</f>
        <v>0.2</v>
      </c>
      <c r="AD35" s="115">
        <f>SUM(AD4:AD34)</f>
        <v>8.0140000000000011</v>
      </c>
      <c r="AE35" s="51" t="s">
        <v>26</v>
      </c>
      <c r="AF35" s="39">
        <f>SUM(AF4:AF34)</f>
        <v>2.8</v>
      </c>
      <c r="AG35" s="46">
        <f>SUM(AG4:AG34)</f>
        <v>5.3379999999999992</v>
      </c>
      <c r="AH35" s="102" t="s">
        <v>27</v>
      </c>
      <c r="AI35" s="103">
        <f>SUM(AI4:AI34)</f>
        <v>56.900000000000006</v>
      </c>
      <c r="AJ35" s="115">
        <f>SUM(AJ4:AJ34)</f>
        <v>5.1849999999999996</v>
      </c>
    </row>
    <row r="37" spans="1:36" ht="29.4" x14ac:dyDescent="0.25">
      <c r="A37" s="10"/>
      <c r="B37" s="3" t="s">
        <v>14</v>
      </c>
      <c r="C37" s="3" t="s">
        <v>15</v>
      </c>
      <c r="D37" s="290" t="s">
        <v>47</v>
      </c>
      <c r="E37" s="292" t="s">
        <v>48</v>
      </c>
    </row>
    <row r="38" spans="1:36" x14ac:dyDescent="0.25">
      <c r="A38" s="70" t="s">
        <v>16</v>
      </c>
      <c r="B38" s="43">
        <f>B35</f>
        <v>108.30000000000001</v>
      </c>
      <c r="C38" s="43">
        <f>C35</f>
        <v>14.85</v>
      </c>
      <c r="D38" s="291">
        <f>MAX(B4:B34)</f>
        <v>26.9</v>
      </c>
      <c r="E38" s="291">
        <f>AVERAGE(C38:C49)</f>
        <v>12.49225</v>
      </c>
    </row>
    <row r="39" spans="1:36" x14ac:dyDescent="0.25">
      <c r="A39" s="71" t="s">
        <v>17</v>
      </c>
      <c r="B39" s="43">
        <f>E35</f>
        <v>119.2</v>
      </c>
      <c r="C39" s="43">
        <f>F35</f>
        <v>13.132999999999999</v>
      </c>
      <c r="D39" s="291">
        <f>MAX(E4:E33)</f>
        <v>27.4</v>
      </c>
    </row>
    <row r="40" spans="1:36" x14ac:dyDescent="0.25">
      <c r="A40" s="70" t="s">
        <v>18</v>
      </c>
      <c r="B40" s="43">
        <f>H35</f>
        <v>4</v>
      </c>
      <c r="C40" s="43">
        <f>I35</f>
        <v>10.593999999999999</v>
      </c>
      <c r="D40" s="291">
        <f>MAX(H4:H34)</f>
        <v>4</v>
      </c>
    </row>
    <row r="41" spans="1:36" x14ac:dyDescent="0.25">
      <c r="A41" s="71" t="s">
        <v>19</v>
      </c>
      <c r="B41" s="43">
        <f>K35</f>
        <v>46.900000000000006</v>
      </c>
      <c r="C41" s="43">
        <f>L35</f>
        <v>7.1130000000000004</v>
      </c>
      <c r="D41" s="291">
        <f>MAX(K4:K34)</f>
        <v>28.6</v>
      </c>
    </row>
    <row r="42" spans="1:36" x14ac:dyDescent="0.25">
      <c r="A42" s="70" t="s">
        <v>20</v>
      </c>
      <c r="B42" s="43">
        <f>N35</f>
        <v>23.8</v>
      </c>
      <c r="C42" s="43">
        <f>O35</f>
        <v>8.261000000000001</v>
      </c>
      <c r="D42" s="291">
        <f>MAX(N6:N31)</f>
        <v>0.7</v>
      </c>
    </row>
    <row r="43" spans="1:36" x14ac:dyDescent="0.25">
      <c r="A43" s="71" t="s">
        <v>21</v>
      </c>
      <c r="B43" s="43">
        <f>Q35</f>
        <v>17.7</v>
      </c>
      <c r="C43" s="43">
        <f>R35</f>
        <v>8.5060000000000002</v>
      </c>
      <c r="D43" s="291">
        <f>MAX(Q4:Q34)</f>
        <v>8.3000000000000007</v>
      </c>
    </row>
    <row r="44" spans="1:36" x14ac:dyDescent="0.25">
      <c r="A44" s="70" t="s">
        <v>22</v>
      </c>
      <c r="B44" s="43">
        <f>T35</f>
        <v>113.90000000000002</v>
      </c>
      <c r="C44" s="43">
        <f>U35</f>
        <v>13.902000000000001</v>
      </c>
      <c r="D44" s="291">
        <f>MAX(T4:T33)</f>
        <v>22.2</v>
      </c>
    </row>
    <row r="45" spans="1:36" x14ac:dyDescent="0.25">
      <c r="A45" s="71" t="s">
        <v>23</v>
      </c>
      <c r="B45" s="43">
        <f>W35</f>
        <v>0</v>
      </c>
      <c r="C45" s="43">
        <f>X35</f>
        <v>33.74</v>
      </c>
      <c r="D45" s="291">
        <f>MAX(W4:W34)</f>
        <v>0</v>
      </c>
    </row>
    <row r="46" spans="1:36" x14ac:dyDescent="0.25">
      <c r="A46" s="70" t="s">
        <v>24</v>
      </c>
      <c r="B46" s="43">
        <f>Z35</f>
        <v>0.5</v>
      </c>
      <c r="C46" s="43">
        <f>AA35</f>
        <v>21.271000000000001</v>
      </c>
      <c r="D46" s="291">
        <f>MAX(Z4:Z33)</f>
        <v>0.5</v>
      </c>
    </row>
    <row r="47" spans="1:36" x14ac:dyDescent="0.25">
      <c r="A47" s="71" t="s">
        <v>34</v>
      </c>
      <c r="B47" s="72">
        <f>AC35</f>
        <v>0.2</v>
      </c>
      <c r="C47" s="72">
        <f>AD35</f>
        <v>8.0140000000000011</v>
      </c>
      <c r="D47" s="291">
        <f>MAX(AC4:AC34)</f>
        <v>0.2</v>
      </c>
    </row>
    <row r="48" spans="1:36" x14ac:dyDescent="0.25">
      <c r="A48" s="70" t="s">
        <v>35</v>
      </c>
      <c r="B48" s="72">
        <f>AF35</f>
        <v>2.8</v>
      </c>
      <c r="C48" s="72">
        <f>AG35</f>
        <v>5.3379999999999992</v>
      </c>
      <c r="D48" s="291">
        <f>MAX(AF4:AF34)</f>
        <v>2.8</v>
      </c>
    </row>
    <row r="49" spans="1:36" ht="13.8" thickBot="1" x14ac:dyDescent="0.3">
      <c r="A49" s="208" t="s">
        <v>36</v>
      </c>
      <c r="B49" s="209">
        <f>AI35</f>
        <v>56.900000000000006</v>
      </c>
      <c r="C49" s="209">
        <f>AJ35</f>
        <v>5.1849999999999996</v>
      </c>
      <c r="D49" s="291">
        <f>MAX(AI4:AI33)</f>
        <v>34.700000000000003</v>
      </c>
    </row>
    <row r="50" spans="1:36" ht="13.8" thickBot="1" x14ac:dyDescent="0.3">
      <c r="A50" s="210" t="s">
        <v>39</v>
      </c>
      <c r="B50" s="211">
        <f>SUM(B38:B49)</f>
        <v>494.20000000000005</v>
      </c>
      <c r="C50" s="212">
        <f>SUM(C38:C49)</f>
        <v>149.90700000000001</v>
      </c>
    </row>
    <row r="51" spans="1:36" ht="13.8" thickBot="1" x14ac:dyDescent="0.3"/>
    <row r="52" spans="1:36" s="57" customFormat="1" ht="15.6" x14ac:dyDescent="0.3">
      <c r="A52" s="337" t="s">
        <v>1</v>
      </c>
      <c r="B52" s="338"/>
      <c r="C52" s="339"/>
      <c r="D52" s="316" t="s">
        <v>2</v>
      </c>
      <c r="E52" s="317"/>
      <c r="F52" s="318"/>
      <c r="G52" s="337" t="s">
        <v>3</v>
      </c>
      <c r="H52" s="338"/>
      <c r="I52" s="339"/>
      <c r="J52" s="334" t="s">
        <v>4</v>
      </c>
      <c r="K52" s="335"/>
      <c r="L52" s="336"/>
      <c r="M52" s="341" t="s">
        <v>5</v>
      </c>
      <c r="N52" s="338"/>
      <c r="O52" s="340"/>
      <c r="P52" s="334" t="s">
        <v>6</v>
      </c>
      <c r="Q52" s="335"/>
      <c r="R52" s="336"/>
      <c r="S52" s="337" t="s">
        <v>7</v>
      </c>
      <c r="T52" s="338"/>
      <c r="U52" s="340"/>
      <c r="V52" s="334" t="s">
        <v>8</v>
      </c>
      <c r="W52" s="335"/>
      <c r="X52" s="336"/>
      <c r="Y52" s="337" t="s">
        <v>9</v>
      </c>
      <c r="Z52" s="338"/>
      <c r="AA52" s="339"/>
      <c r="AB52" s="334" t="s">
        <v>10</v>
      </c>
      <c r="AC52" s="335"/>
      <c r="AD52" s="336"/>
      <c r="AE52" s="337" t="s">
        <v>11</v>
      </c>
      <c r="AF52" s="338"/>
      <c r="AG52" s="340"/>
      <c r="AH52" s="316" t="s">
        <v>12</v>
      </c>
      <c r="AI52" s="317"/>
      <c r="AJ52" s="318"/>
    </row>
    <row r="53" spans="1:36" s="57" customFormat="1" ht="14.4" thickBot="1" x14ac:dyDescent="0.3">
      <c r="A53" s="118" t="s">
        <v>13</v>
      </c>
      <c r="B53" s="125" t="s">
        <v>14</v>
      </c>
      <c r="C53" s="126" t="s">
        <v>15</v>
      </c>
      <c r="D53" s="116" t="s">
        <v>13</v>
      </c>
      <c r="E53" s="127" t="s">
        <v>14</v>
      </c>
      <c r="F53" s="128" t="s">
        <v>15</v>
      </c>
      <c r="G53" s="118" t="s">
        <v>13</v>
      </c>
      <c r="H53" s="125" t="s">
        <v>14</v>
      </c>
      <c r="I53" s="126" t="s">
        <v>15</v>
      </c>
      <c r="J53" s="155" t="s">
        <v>13</v>
      </c>
      <c r="K53" s="156" t="s">
        <v>14</v>
      </c>
      <c r="L53" s="157" t="s">
        <v>15</v>
      </c>
      <c r="M53" s="123" t="s">
        <v>13</v>
      </c>
      <c r="N53" s="125" t="s">
        <v>14</v>
      </c>
      <c r="O53" s="197" t="s">
        <v>15</v>
      </c>
      <c r="P53" s="155" t="s">
        <v>13</v>
      </c>
      <c r="Q53" s="156" t="s">
        <v>14</v>
      </c>
      <c r="R53" s="157" t="s">
        <v>15</v>
      </c>
      <c r="S53" s="118" t="s">
        <v>13</v>
      </c>
      <c r="T53" s="125" t="s">
        <v>14</v>
      </c>
      <c r="U53" s="197" t="s">
        <v>15</v>
      </c>
      <c r="V53" s="155" t="s">
        <v>13</v>
      </c>
      <c r="W53" s="156" t="s">
        <v>14</v>
      </c>
      <c r="X53" s="157" t="s">
        <v>15</v>
      </c>
      <c r="Y53" s="118" t="s">
        <v>13</v>
      </c>
      <c r="Z53" s="125" t="s">
        <v>14</v>
      </c>
      <c r="AA53" s="126" t="s">
        <v>15</v>
      </c>
      <c r="AB53" s="155" t="s">
        <v>13</v>
      </c>
      <c r="AC53" s="156" t="s">
        <v>14</v>
      </c>
      <c r="AD53" s="157" t="s">
        <v>15</v>
      </c>
      <c r="AE53" s="118" t="s">
        <v>13</v>
      </c>
      <c r="AF53" s="125" t="s">
        <v>14</v>
      </c>
      <c r="AG53" s="197" t="s">
        <v>15</v>
      </c>
      <c r="AH53" s="116" t="s">
        <v>13</v>
      </c>
      <c r="AI53" s="127" t="s">
        <v>14</v>
      </c>
      <c r="AJ53" s="128" t="s">
        <v>15</v>
      </c>
    </row>
    <row r="54" spans="1:36" s="57" customFormat="1" ht="13.8" x14ac:dyDescent="0.25">
      <c r="A54" s="129">
        <v>43739</v>
      </c>
      <c r="B54" s="124">
        <v>0</v>
      </c>
      <c r="C54" s="130">
        <v>0.15</v>
      </c>
      <c r="D54" s="136">
        <v>43770</v>
      </c>
      <c r="E54" s="122">
        <v>0.7</v>
      </c>
      <c r="F54" s="137">
        <v>0.151</v>
      </c>
      <c r="G54" s="145">
        <v>43800</v>
      </c>
      <c r="H54" s="146">
        <v>1.2</v>
      </c>
      <c r="I54" s="147">
        <v>0.28199999999999997</v>
      </c>
      <c r="J54" s="173">
        <v>43831</v>
      </c>
      <c r="K54" s="159">
        <v>0</v>
      </c>
      <c r="L54" s="174">
        <v>0.71899999999999997</v>
      </c>
      <c r="M54" s="171">
        <v>43862</v>
      </c>
      <c r="N54" s="120">
        <v>0</v>
      </c>
      <c r="O54" s="223">
        <v>0.29799999999999999</v>
      </c>
      <c r="P54" s="173">
        <v>43891</v>
      </c>
      <c r="Q54" s="159">
        <v>0.5</v>
      </c>
      <c r="R54" s="174">
        <v>0.40100000000000002</v>
      </c>
      <c r="S54" s="131">
        <v>43922</v>
      </c>
      <c r="T54" s="154">
        <v>17.5</v>
      </c>
      <c r="U54" s="199">
        <v>0.39600000000000002</v>
      </c>
      <c r="V54" s="234">
        <v>43952</v>
      </c>
      <c r="W54" s="227">
        <v>0</v>
      </c>
      <c r="X54" s="235">
        <v>0.68400000000000005</v>
      </c>
      <c r="Y54" s="192">
        <v>43983</v>
      </c>
      <c r="Z54" s="193">
        <v>0</v>
      </c>
      <c r="AA54" s="194">
        <v>0.95899999999999996</v>
      </c>
      <c r="AB54" s="173">
        <v>44013</v>
      </c>
      <c r="AC54" s="159">
        <v>0</v>
      </c>
      <c r="AD54" s="174">
        <v>0.34499999999999997</v>
      </c>
      <c r="AE54" s="131">
        <v>44044</v>
      </c>
      <c r="AF54" s="154">
        <v>0</v>
      </c>
      <c r="AG54" s="199">
        <v>0.183</v>
      </c>
      <c r="AH54" s="138">
        <v>44075</v>
      </c>
      <c r="AI54" s="201">
        <v>0</v>
      </c>
      <c r="AJ54" s="202">
        <v>0.12</v>
      </c>
    </row>
    <row r="55" spans="1:36" s="57" customFormat="1" ht="13.8" x14ac:dyDescent="0.25">
      <c r="A55" s="131">
        <v>43740</v>
      </c>
      <c r="B55" s="120">
        <v>0</v>
      </c>
      <c r="C55" s="132">
        <v>0.15</v>
      </c>
      <c r="D55" s="138">
        <v>43771</v>
      </c>
      <c r="E55" s="117">
        <v>5.8</v>
      </c>
      <c r="F55" s="139">
        <v>0.314</v>
      </c>
      <c r="G55" s="140">
        <v>43801</v>
      </c>
      <c r="H55" s="121">
        <v>1.4</v>
      </c>
      <c r="I55" s="141">
        <v>0.27500000000000002</v>
      </c>
      <c r="J55" s="173">
        <v>43832</v>
      </c>
      <c r="K55" s="159">
        <v>0</v>
      </c>
      <c r="L55" s="174">
        <v>0.67600000000000005</v>
      </c>
      <c r="M55" s="171">
        <v>43863</v>
      </c>
      <c r="N55" s="120">
        <v>0</v>
      </c>
      <c r="O55" s="223">
        <v>0.28799999999999998</v>
      </c>
      <c r="P55" s="173">
        <v>43892</v>
      </c>
      <c r="Q55" s="159">
        <v>3.8</v>
      </c>
      <c r="R55" s="174">
        <v>0.44900000000000001</v>
      </c>
      <c r="S55" s="131">
        <v>43923</v>
      </c>
      <c r="T55" s="154">
        <v>26.3</v>
      </c>
      <c r="U55" s="199">
        <v>0.41499999999999998</v>
      </c>
      <c r="V55" s="228">
        <v>43953</v>
      </c>
      <c r="W55" s="220">
        <v>0</v>
      </c>
      <c r="X55" s="229">
        <v>0.77400000000000002</v>
      </c>
      <c r="Y55" s="131">
        <v>43984</v>
      </c>
      <c r="Z55" s="154">
        <v>0</v>
      </c>
      <c r="AA55" s="186">
        <v>0.89300000000000002</v>
      </c>
      <c r="AB55" s="173">
        <v>44014</v>
      </c>
      <c r="AC55" s="159">
        <v>0</v>
      </c>
      <c r="AD55" s="174">
        <v>0.28499999999999998</v>
      </c>
      <c r="AE55" s="131">
        <v>44045</v>
      </c>
      <c r="AF55" s="154">
        <v>0</v>
      </c>
      <c r="AG55" s="199">
        <v>0.17299999999999999</v>
      </c>
      <c r="AH55" s="138">
        <v>44076</v>
      </c>
      <c r="AI55" s="201">
        <v>0</v>
      </c>
      <c r="AJ55" s="202">
        <v>0.124</v>
      </c>
    </row>
    <row r="56" spans="1:36" s="57" customFormat="1" ht="13.8" x14ac:dyDescent="0.25">
      <c r="A56" s="131">
        <v>43741</v>
      </c>
      <c r="B56" s="120">
        <v>0</v>
      </c>
      <c r="C56" s="132">
        <v>0.14599999999999999</v>
      </c>
      <c r="D56" s="138">
        <v>43772</v>
      </c>
      <c r="E56" s="117">
        <v>2.2000000000000002</v>
      </c>
      <c r="F56" s="139">
        <v>0.50900000000000001</v>
      </c>
      <c r="G56" s="140">
        <v>43802</v>
      </c>
      <c r="H56" s="121">
        <v>0.3</v>
      </c>
      <c r="I56" s="141">
        <v>0.26400000000000001</v>
      </c>
      <c r="J56" s="173">
        <v>43833</v>
      </c>
      <c r="K56" s="159">
        <v>0</v>
      </c>
      <c r="L56" s="174">
        <v>0.63</v>
      </c>
      <c r="M56" s="171">
        <v>43864</v>
      </c>
      <c r="N56" s="120">
        <v>0</v>
      </c>
      <c r="O56" s="223">
        <v>0.28899999999999998</v>
      </c>
      <c r="P56" s="173">
        <v>43893</v>
      </c>
      <c r="Q56" s="159">
        <v>0</v>
      </c>
      <c r="R56" s="174">
        <v>0.44400000000000001</v>
      </c>
      <c r="S56" s="131">
        <v>43924</v>
      </c>
      <c r="T56" s="154">
        <v>0.1</v>
      </c>
      <c r="U56" s="199">
        <v>0.41699999999999998</v>
      </c>
      <c r="V56" s="228">
        <v>43954</v>
      </c>
      <c r="W56" s="220">
        <v>0</v>
      </c>
      <c r="X56" s="229">
        <v>0.85299999999999998</v>
      </c>
      <c r="Y56" s="131">
        <v>43985</v>
      </c>
      <c r="Z56" s="154">
        <v>0</v>
      </c>
      <c r="AA56" s="186">
        <v>0.85499999999999998</v>
      </c>
      <c r="AB56" s="173">
        <v>44015</v>
      </c>
      <c r="AC56" s="159">
        <v>0</v>
      </c>
      <c r="AD56" s="174">
        <v>0.34</v>
      </c>
      <c r="AE56" s="131">
        <v>44046</v>
      </c>
      <c r="AF56" s="154">
        <v>0</v>
      </c>
      <c r="AG56" s="199">
        <v>0.16400000000000001</v>
      </c>
      <c r="AH56" s="138">
        <v>44077</v>
      </c>
      <c r="AI56" s="201">
        <v>0</v>
      </c>
      <c r="AJ56" s="202">
        <v>0.121</v>
      </c>
    </row>
    <row r="57" spans="1:36" s="57" customFormat="1" ht="13.8" x14ac:dyDescent="0.25">
      <c r="A57" s="131">
        <v>43742</v>
      </c>
      <c r="B57" s="120">
        <v>0</v>
      </c>
      <c r="C57" s="132">
        <v>0.129</v>
      </c>
      <c r="D57" s="138">
        <v>43773</v>
      </c>
      <c r="E57" s="117">
        <v>0.2</v>
      </c>
      <c r="F57" s="139">
        <v>0.40799999999999997</v>
      </c>
      <c r="G57" s="140">
        <v>43803</v>
      </c>
      <c r="H57" s="121">
        <v>0.2</v>
      </c>
      <c r="I57" s="141">
        <v>0.251</v>
      </c>
      <c r="J57" s="173">
        <v>43834</v>
      </c>
      <c r="K57" s="159">
        <v>0</v>
      </c>
      <c r="L57" s="174">
        <v>0.59699999999999998</v>
      </c>
      <c r="M57" s="171">
        <v>43865</v>
      </c>
      <c r="N57" s="120">
        <v>0</v>
      </c>
      <c r="O57" s="223">
        <v>0.28799999999999998</v>
      </c>
      <c r="P57" s="173">
        <v>43894</v>
      </c>
      <c r="Q57" s="159">
        <v>0</v>
      </c>
      <c r="R57" s="174">
        <v>0.41499999999999998</v>
      </c>
      <c r="S57" s="131">
        <v>43925</v>
      </c>
      <c r="T57" s="154">
        <v>1.7</v>
      </c>
      <c r="U57" s="199">
        <v>0.40400000000000003</v>
      </c>
      <c r="V57" s="228">
        <v>43955</v>
      </c>
      <c r="W57" s="220">
        <v>0</v>
      </c>
      <c r="X57" s="229">
        <v>1.097</v>
      </c>
      <c r="Y57" s="131">
        <v>43986</v>
      </c>
      <c r="Z57" s="154">
        <v>13.2</v>
      </c>
      <c r="AA57" s="186">
        <v>0.89600000000000002</v>
      </c>
      <c r="AB57" s="173">
        <v>44016</v>
      </c>
      <c r="AC57" s="159">
        <v>0</v>
      </c>
      <c r="AD57" s="174">
        <v>0.41099999999999998</v>
      </c>
      <c r="AE57" s="131">
        <v>44047</v>
      </c>
      <c r="AF57" s="154">
        <v>0</v>
      </c>
      <c r="AG57" s="199">
        <v>0.16400000000000001</v>
      </c>
      <c r="AH57" s="138">
        <v>44078</v>
      </c>
      <c r="AI57" s="201">
        <v>0</v>
      </c>
      <c r="AJ57" s="202">
        <v>0.115</v>
      </c>
    </row>
    <row r="58" spans="1:36" ht="13.8" x14ac:dyDescent="0.25">
      <c r="A58" s="131">
        <v>43743</v>
      </c>
      <c r="B58" s="120">
        <v>0</v>
      </c>
      <c r="C58" s="132">
        <v>0.10299999999999999</v>
      </c>
      <c r="D58" s="138">
        <v>43774</v>
      </c>
      <c r="E58" s="117">
        <v>1.2</v>
      </c>
      <c r="F58" s="139">
        <v>0.39400000000000002</v>
      </c>
      <c r="G58" s="140">
        <v>43804</v>
      </c>
      <c r="H58" s="121">
        <v>0.1</v>
      </c>
      <c r="I58" s="141">
        <v>0.24099999999999999</v>
      </c>
      <c r="J58" s="173">
        <v>43835</v>
      </c>
      <c r="K58" s="159">
        <v>0</v>
      </c>
      <c r="L58" s="174">
        <v>0.57199999999999995</v>
      </c>
      <c r="M58" s="171">
        <v>43866</v>
      </c>
      <c r="N58" s="120">
        <v>0</v>
      </c>
      <c r="O58" s="223">
        <v>0.29099999999999998</v>
      </c>
      <c r="P58" s="173">
        <v>43895</v>
      </c>
      <c r="Q58" s="159">
        <v>0</v>
      </c>
      <c r="R58" s="174">
        <v>0.33200000000000002</v>
      </c>
      <c r="S58" s="131">
        <v>43926</v>
      </c>
      <c r="T58" s="154">
        <v>0.1</v>
      </c>
      <c r="U58" s="199">
        <v>0.39900000000000002</v>
      </c>
      <c r="V58" s="228">
        <v>43956</v>
      </c>
      <c r="W58" s="220">
        <v>0</v>
      </c>
      <c r="X58" s="229">
        <v>1.4019999999999999</v>
      </c>
      <c r="Y58" s="131">
        <v>43987</v>
      </c>
      <c r="Z58" s="154">
        <v>0</v>
      </c>
      <c r="AA58" s="186">
        <v>1.03</v>
      </c>
      <c r="AB58" s="173">
        <v>44017</v>
      </c>
      <c r="AC58" s="159">
        <v>0</v>
      </c>
      <c r="AD58" s="174">
        <v>0.316</v>
      </c>
      <c r="AE58" s="131">
        <v>44048</v>
      </c>
      <c r="AF58" s="154">
        <v>0</v>
      </c>
      <c r="AG58" s="199">
        <v>0.16600000000000001</v>
      </c>
      <c r="AH58" s="138">
        <v>44079</v>
      </c>
      <c r="AI58" s="201">
        <v>0</v>
      </c>
      <c r="AJ58" s="202">
        <v>0.109</v>
      </c>
    </row>
    <row r="59" spans="1:36" ht="13.8" x14ac:dyDescent="0.25">
      <c r="A59" s="131">
        <v>43744</v>
      </c>
      <c r="B59" s="120">
        <v>0</v>
      </c>
      <c r="C59" s="132">
        <v>0.107</v>
      </c>
      <c r="D59" s="138">
        <v>43775</v>
      </c>
      <c r="E59" s="117">
        <v>0</v>
      </c>
      <c r="F59" s="139">
        <v>0.33200000000000002</v>
      </c>
      <c r="G59" s="140">
        <v>43805</v>
      </c>
      <c r="H59" s="121">
        <v>0</v>
      </c>
      <c r="I59" s="141">
        <v>0.248</v>
      </c>
      <c r="J59" s="173">
        <v>43836</v>
      </c>
      <c r="K59" s="159">
        <v>0</v>
      </c>
      <c r="L59" s="174">
        <v>0.53900000000000003</v>
      </c>
      <c r="M59" s="171">
        <v>43867</v>
      </c>
      <c r="N59" s="120">
        <v>0</v>
      </c>
      <c r="O59" s="223">
        <v>0.28499999999999998</v>
      </c>
      <c r="P59" s="173">
        <v>43896</v>
      </c>
      <c r="Q59" s="159">
        <v>0</v>
      </c>
      <c r="R59" s="174">
        <v>0.28100000000000003</v>
      </c>
      <c r="S59" s="131">
        <v>43927</v>
      </c>
      <c r="T59" s="154">
        <v>0</v>
      </c>
      <c r="U59" s="199">
        <v>0.39900000000000002</v>
      </c>
      <c r="V59" s="228">
        <v>43957</v>
      </c>
      <c r="W59" s="220">
        <v>0</v>
      </c>
      <c r="X59" s="229">
        <v>1.238</v>
      </c>
      <c r="Y59" s="131">
        <v>43988</v>
      </c>
      <c r="Z59" s="154">
        <v>0</v>
      </c>
      <c r="AA59" s="186">
        <v>0.86899999999999999</v>
      </c>
      <c r="AB59" s="173">
        <v>44018</v>
      </c>
      <c r="AC59" s="159">
        <v>0</v>
      </c>
      <c r="AD59" s="174">
        <v>0.30299999999999999</v>
      </c>
      <c r="AE59" s="131">
        <v>44049</v>
      </c>
      <c r="AF59" s="154">
        <v>0</v>
      </c>
      <c r="AG59" s="199">
        <v>0.155</v>
      </c>
      <c r="AH59" s="138">
        <v>44080</v>
      </c>
      <c r="AI59" s="201">
        <v>0</v>
      </c>
      <c r="AJ59" s="202">
        <v>0.106</v>
      </c>
    </row>
    <row r="60" spans="1:36" ht="13.8" x14ac:dyDescent="0.25">
      <c r="A60" s="131">
        <v>43745</v>
      </c>
      <c r="B60" s="120">
        <v>0</v>
      </c>
      <c r="C60" s="132">
        <v>0.10199999999999999</v>
      </c>
      <c r="D60" s="138">
        <v>43776</v>
      </c>
      <c r="E60" s="117">
        <v>2.1</v>
      </c>
      <c r="F60" s="139">
        <v>0.35599999999999998</v>
      </c>
      <c r="G60" s="140">
        <v>43806</v>
      </c>
      <c r="H60" s="121">
        <v>0</v>
      </c>
      <c r="I60" s="141">
        <v>0.23799999999999999</v>
      </c>
      <c r="J60" s="173">
        <v>43837</v>
      </c>
      <c r="K60" s="159">
        <v>0</v>
      </c>
      <c r="L60" s="174">
        <v>0.52600000000000002</v>
      </c>
      <c r="M60" s="171">
        <v>43868</v>
      </c>
      <c r="N60" s="120">
        <v>0</v>
      </c>
      <c r="O60" s="223">
        <v>0.28100000000000003</v>
      </c>
      <c r="P60" s="173">
        <v>43897</v>
      </c>
      <c r="Q60" s="159">
        <v>0</v>
      </c>
      <c r="R60" s="174">
        <v>0.26900000000000002</v>
      </c>
      <c r="S60" s="131">
        <v>43928</v>
      </c>
      <c r="T60" s="154">
        <v>0</v>
      </c>
      <c r="U60" s="199">
        <v>0.40300000000000002</v>
      </c>
      <c r="V60" s="228">
        <v>43958</v>
      </c>
      <c r="W60" s="220">
        <v>0</v>
      </c>
      <c r="X60" s="229">
        <v>1.1020000000000001</v>
      </c>
      <c r="Y60" s="131">
        <v>43989</v>
      </c>
      <c r="Z60" s="154">
        <v>0</v>
      </c>
      <c r="AA60" s="186">
        <v>0.86299999999999999</v>
      </c>
      <c r="AB60" s="173">
        <v>44019</v>
      </c>
      <c r="AC60" s="159">
        <v>0</v>
      </c>
      <c r="AD60" s="174">
        <v>0.29299999999999998</v>
      </c>
      <c r="AE60" s="131">
        <v>44050</v>
      </c>
      <c r="AF60" s="154">
        <v>0</v>
      </c>
      <c r="AG60" s="199">
        <v>0.14499999999999999</v>
      </c>
      <c r="AH60" s="138">
        <v>44081</v>
      </c>
      <c r="AI60" s="201">
        <v>0</v>
      </c>
      <c r="AJ60" s="202">
        <v>0.10199999999999999</v>
      </c>
    </row>
    <row r="61" spans="1:36" ht="13.8" x14ac:dyDescent="0.25">
      <c r="A61" s="131">
        <v>43746</v>
      </c>
      <c r="B61" s="120">
        <v>0</v>
      </c>
      <c r="C61" s="132">
        <v>9.8000000000000004E-2</v>
      </c>
      <c r="D61" s="138">
        <v>43777</v>
      </c>
      <c r="E61" s="117">
        <v>0</v>
      </c>
      <c r="F61" s="139">
        <v>0.35199999999999998</v>
      </c>
      <c r="G61" s="140">
        <v>43807</v>
      </c>
      <c r="H61" s="121">
        <v>0</v>
      </c>
      <c r="I61" s="141">
        <v>0.23</v>
      </c>
      <c r="J61" s="173">
        <v>43838</v>
      </c>
      <c r="K61" s="159">
        <v>0</v>
      </c>
      <c r="L61" s="174">
        <v>0.497</v>
      </c>
      <c r="M61" s="171">
        <v>43869</v>
      </c>
      <c r="N61" s="120">
        <v>0</v>
      </c>
      <c r="O61" s="223">
        <v>0.28399999999999997</v>
      </c>
      <c r="P61" s="173">
        <v>43898</v>
      </c>
      <c r="Q61" s="159">
        <v>0</v>
      </c>
      <c r="R61" s="174">
        <v>0.26200000000000001</v>
      </c>
      <c r="S61" s="131">
        <v>43929</v>
      </c>
      <c r="T61" s="154">
        <v>0</v>
      </c>
      <c r="U61" s="199">
        <v>0.42799999999999999</v>
      </c>
      <c r="V61" s="228">
        <v>43959</v>
      </c>
      <c r="W61" s="220">
        <v>0</v>
      </c>
      <c r="X61" s="229">
        <v>1.24</v>
      </c>
      <c r="Y61" s="131">
        <v>43990</v>
      </c>
      <c r="Z61" s="154">
        <v>0</v>
      </c>
      <c r="AA61" s="186">
        <v>0.87</v>
      </c>
      <c r="AB61" s="173">
        <v>44020</v>
      </c>
      <c r="AC61" s="159">
        <v>0</v>
      </c>
      <c r="AD61" s="174">
        <v>0.27400000000000002</v>
      </c>
      <c r="AE61" s="131">
        <v>44051</v>
      </c>
      <c r="AF61" s="154">
        <v>0</v>
      </c>
      <c r="AG61" s="199">
        <v>0.14199999999999999</v>
      </c>
      <c r="AH61" s="138">
        <v>44082</v>
      </c>
      <c r="AI61" s="201">
        <v>0</v>
      </c>
      <c r="AJ61" s="202">
        <v>0.1</v>
      </c>
    </row>
    <row r="62" spans="1:36" ht="13.8" x14ac:dyDescent="0.25">
      <c r="A62" s="131">
        <v>43747</v>
      </c>
      <c r="B62" s="120">
        <v>0</v>
      </c>
      <c r="C62" s="132">
        <v>9.4E-2</v>
      </c>
      <c r="D62" s="138">
        <v>43778</v>
      </c>
      <c r="E62" s="117">
        <v>0</v>
      </c>
      <c r="F62" s="139">
        <v>0.29299999999999998</v>
      </c>
      <c r="G62" s="140">
        <v>43808</v>
      </c>
      <c r="H62" s="121">
        <v>0</v>
      </c>
      <c r="I62" s="141">
        <v>0.22700000000000001</v>
      </c>
      <c r="J62" s="173">
        <v>43839</v>
      </c>
      <c r="K62" s="159">
        <v>0</v>
      </c>
      <c r="L62" s="174">
        <v>0.504</v>
      </c>
      <c r="M62" s="171">
        <v>43870</v>
      </c>
      <c r="N62" s="120">
        <v>0</v>
      </c>
      <c r="O62" s="223">
        <v>0.28299999999999997</v>
      </c>
      <c r="P62" s="173">
        <v>43899</v>
      </c>
      <c r="Q62" s="159">
        <v>0</v>
      </c>
      <c r="R62" s="174">
        <v>0.28999999999999998</v>
      </c>
      <c r="S62" s="131">
        <v>43930</v>
      </c>
      <c r="T62" s="154">
        <v>5.7</v>
      </c>
      <c r="U62" s="199">
        <v>0.44600000000000001</v>
      </c>
      <c r="V62" s="228">
        <v>43960</v>
      </c>
      <c r="W62" s="220">
        <v>0</v>
      </c>
      <c r="X62" s="229">
        <v>1.266</v>
      </c>
      <c r="Y62" s="131">
        <v>43991</v>
      </c>
      <c r="Z62" s="154">
        <v>0</v>
      </c>
      <c r="AA62" s="186">
        <v>0.78400000000000003</v>
      </c>
      <c r="AB62" s="173">
        <v>44021</v>
      </c>
      <c r="AC62" s="159">
        <v>0</v>
      </c>
      <c r="AD62" s="174">
        <v>0.253</v>
      </c>
      <c r="AE62" s="131">
        <v>44052</v>
      </c>
      <c r="AF62" s="154">
        <v>0</v>
      </c>
      <c r="AG62" s="199">
        <v>0.14199999999999999</v>
      </c>
      <c r="AH62" s="138">
        <v>44083</v>
      </c>
      <c r="AI62" s="201">
        <v>0</v>
      </c>
      <c r="AJ62" s="202">
        <v>0.10199999999999999</v>
      </c>
    </row>
    <row r="63" spans="1:36" ht="13.8" x14ac:dyDescent="0.25">
      <c r="A63" s="131">
        <v>43748</v>
      </c>
      <c r="B63" s="120">
        <v>0</v>
      </c>
      <c r="C63" s="132">
        <v>9.2999999999999999E-2</v>
      </c>
      <c r="D63" s="138">
        <v>43779</v>
      </c>
      <c r="E63" s="117">
        <v>0.6</v>
      </c>
      <c r="F63" s="139">
        <v>0.28299999999999997</v>
      </c>
      <c r="G63" s="140">
        <v>43809</v>
      </c>
      <c r="H63" s="121">
        <v>0</v>
      </c>
      <c r="I63" s="141">
        <v>0.20899999999999999</v>
      </c>
      <c r="J63" s="173">
        <v>43840</v>
      </c>
      <c r="K63" s="159">
        <v>0</v>
      </c>
      <c r="L63" s="174">
        <v>0.48599999999999999</v>
      </c>
      <c r="M63" s="171">
        <v>43871</v>
      </c>
      <c r="N63" s="120">
        <v>0</v>
      </c>
      <c r="O63" s="223">
        <v>0.28499999999999998</v>
      </c>
      <c r="P63" s="173">
        <v>43900</v>
      </c>
      <c r="Q63" s="159">
        <v>0</v>
      </c>
      <c r="R63" s="174">
        <v>0.32600000000000001</v>
      </c>
      <c r="S63" s="131">
        <v>43931</v>
      </c>
      <c r="T63" s="154">
        <v>3.1</v>
      </c>
      <c r="U63" s="199">
        <v>0.55400000000000005</v>
      </c>
      <c r="V63" s="228">
        <v>43961</v>
      </c>
      <c r="W63" s="220">
        <v>4.5999999999999996</v>
      </c>
      <c r="X63" s="229">
        <v>1.1200000000000001</v>
      </c>
      <c r="Y63" s="131">
        <v>43992</v>
      </c>
      <c r="Z63" s="154">
        <v>0</v>
      </c>
      <c r="AA63" s="186">
        <v>0.70199999999999996</v>
      </c>
      <c r="AB63" s="173">
        <v>44022</v>
      </c>
      <c r="AC63" s="159">
        <v>0</v>
      </c>
      <c r="AD63" s="174">
        <v>0.24099999999999999</v>
      </c>
      <c r="AE63" s="131">
        <v>44053</v>
      </c>
      <c r="AF63" s="154">
        <v>0</v>
      </c>
      <c r="AG63" s="199">
        <v>0.13600000000000001</v>
      </c>
      <c r="AH63" s="138">
        <v>44084</v>
      </c>
      <c r="AI63" s="201">
        <v>0</v>
      </c>
      <c r="AJ63" s="202">
        <v>0.10199999999999999</v>
      </c>
    </row>
    <row r="64" spans="1:36" ht="13.8" x14ac:dyDescent="0.25">
      <c r="A64" s="131">
        <v>43749</v>
      </c>
      <c r="B64" s="120">
        <v>0</v>
      </c>
      <c r="C64" s="132">
        <v>9.4E-2</v>
      </c>
      <c r="D64" s="138">
        <v>43780</v>
      </c>
      <c r="E64" s="117">
        <v>0</v>
      </c>
      <c r="F64" s="139">
        <v>0.26600000000000001</v>
      </c>
      <c r="G64" s="140">
        <v>43810</v>
      </c>
      <c r="H64" s="121">
        <v>0</v>
      </c>
      <c r="I64" s="141">
        <v>0.186</v>
      </c>
      <c r="J64" s="173">
        <v>43841</v>
      </c>
      <c r="K64" s="159">
        <v>0</v>
      </c>
      <c r="L64" s="174">
        <v>0.47</v>
      </c>
      <c r="M64" s="171">
        <v>43872</v>
      </c>
      <c r="N64" s="120">
        <v>0</v>
      </c>
      <c r="O64" s="223">
        <v>0.28499999999999998</v>
      </c>
      <c r="P64" s="173">
        <v>43901</v>
      </c>
      <c r="Q64" s="159">
        <v>0</v>
      </c>
      <c r="R64" s="174">
        <v>0.35</v>
      </c>
      <c r="S64" s="131">
        <v>43932</v>
      </c>
      <c r="T64" s="154">
        <v>0</v>
      </c>
      <c r="U64" s="199">
        <v>0.54</v>
      </c>
      <c r="V64" s="228">
        <v>43962</v>
      </c>
      <c r="W64" s="220">
        <v>0</v>
      </c>
      <c r="X64" s="229">
        <v>0.96299999999999997</v>
      </c>
      <c r="Y64" s="131">
        <v>43993</v>
      </c>
      <c r="Z64" s="154">
        <v>0</v>
      </c>
      <c r="AA64" s="186">
        <v>0.65500000000000003</v>
      </c>
      <c r="AB64" s="173">
        <v>44023</v>
      </c>
      <c r="AC64" s="159">
        <v>0</v>
      </c>
      <c r="AD64" s="174">
        <v>0.23699999999999999</v>
      </c>
      <c r="AE64" s="131">
        <v>44054</v>
      </c>
      <c r="AF64" s="154">
        <v>0.2</v>
      </c>
      <c r="AG64" s="199">
        <v>0.14199999999999999</v>
      </c>
      <c r="AH64" s="138">
        <v>44085</v>
      </c>
      <c r="AI64" s="201">
        <v>0</v>
      </c>
      <c r="AJ64" s="202">
        <v>0.10299999999999999</v>
      </c>
    </row>
    <row r="65" spans="1:36" ht="13.8" x14ac:dyDescent="0.25">
      <c r="A65" s="131">
        <v>43750</v>
      </c>
      <c r="B65" s="120">
        <v>0</v>
      </c>
      <c r="C65" s="132">
        <v>9.4E-2</v>
      </c>
      <c r="D65" s="138">
        <v>43781</v>
      </c>
      <c r="E65" s="117">
        <v>0</v>
      </c>
      <c r="F65" s="139">
        <v>0.254</v>
      </c>
      <c r="G65" s="140">
        <v>43811</v>
      </c>
      <c r="H65" s="121">
        <v>0</v>
      </c>
      <c r="I65" s="141">
        <v>0.17199999999999999</v>
      </c>
      <c r="J65" s="173">
        <v>43842</v>
      </c>
      <c r="K65" s="159">
        <v>0</v>
      </c>
      <c r="L65" s="174">
        <v>0.48199999999999998</v>
      </c>
      <c r="M65" s="171">
        <v>43873</v>
      </c>
      <c r="N65" s="120">
        <v>0</v>
      </c>
      <c r="O65" s="223">
        <v>0.29099999999999998</v>
      </c>
      <c r="P65" s="173">
        <v>43902</v>
      </c>
      <c r="Q65" s="159">
        <v>0</v>
      </c>
      <c r="R65" s="174">
        <v>0.372</v>
      </c>
      <c r="S65" s="131">
        <v>43933</v>
      </c>
      <c r="T65" s="154">
        <v>0.1</v>
      </c>
      <c r="U65" s="199">
        <v>0.53600000000000003</v>
      </c>
      <c r="V65" s="228">
        <v>43963</v>
      </c>
      <c r="W65" s="220">
        <v>31.1</v>
      </c>
      <c r="X65" s="229">
        <v>0.96499999999999997</v>
      </c>
      <c r="Y65" s="131">
        <v>43994</v>
      </c>
      <c r="Z65" s="154">
        <v>0.6</v>
      </c>
      <c r="AA65" s="186">
        <v>0.63700000000000001</v>
      </c>
      <c r="AB65" s="173">
        <v>44024</v>
      </c>
      <c r="AC65" s="159">
        <v>0</v>
      </c>
      <c r="AD65" s="174">
        <v>0.23100000000000001</v>
      </c>
      <c r="AE65" s="131">
        <v>44055</v>
      </c>
      <c r="AF65" s="154">
        <v>0</v>
      </c>
      <c r="AG65" s="199">
        <v>0.14000000000000001</v>
      </c>
      <c r="AH65" s="138">
        <v>44086</v>
      </c>
      <c r="AI65" s="201">
        <v>0</v>
      </c>
      <c r="AJ65" s="202">
        <v>0.10100000000000001</v>
      </c>
    </row>
    <row r="66" spans="1:36" ht="13.8" x14ac:dyDescent="0.25">
      <c r="A66" s="131">
        <v>43751</v>
      </c>
      <c r="B66" s="120">
        <v>0</v>
      </c>
      <c r="C66" s="132">
        <v>9.8000000000000004E-2</v>
      </c>
      <c r="D66" s="138">
        <v>43782</v>
      </c>
      <c r="E66" s="117">
        <v>0.7</v>
      </c>
      <c r="F66" s="139">
        <v>0.249</v>
      </c>
      <c r="G66" s="140">
        <v>43812</v>
      </c>
      <c r="H66" s="121">
        <v>1.6</v>
      </c>
      <c r="I66" s="141">
        <v>0.17199999999999999</v>
      </c>
      <c r="J66" s="173">
        <v>43843</v>
      </c>
      <c r="K66" s="159">
        <v>0</v>
      </c>
      <c r="L66" s="174">
        <v>0.49099999999999999</v>
      </c>
      <c r="M66" s="171">
        <v>43874</v>
      </c>
      <c r="N66" s="120">
        <v>0</v>
      </c>
      <c r="O66" s="223">
        <v>0.28799999999999998</v>
      </c>
      <c r="P66" s="173">
        <v>43903</v>
      </c>
      <c r="Q66" s="159">
        <v>0</v>
      </c>
      <c r="R66" s="174">
        <v>0.39100000000000001</v>
      </c>
      <c r="S66" s="131">
        <v>43934</v>
      </c>
      <c r="T66" s="154">
        <v>10.7</v>
      </c>
      <c r="U66" s="199">
        <v>0.59199999999999997</v>
      </c>
      <c r="V66" s="228">
        <v>43964</v>
      </c>
      <c r="W66" s="220">
        <v>0.6</v>
      </c>
      <c r="X66" s="229">
        <v>0.85799999999999998</v>
      </c>
      <c r="Y66" s="131">
        <v>43995</v>
      </c>
      <c r="Z66" s="154">
        <v>0</v>
      </c>
      <c r="AA66" s="186">
        <v>0.67</v>
      </c>
      <c r="AB66" s="173">
        <v>44025</v>
      </c>
      <c r="AC66" s="159">
        <v>0</v>
      </c>
      <c r="AD66" s="174">
        <v>0.222</v>
      </c>
      <c r="AE66" s="131">
        <v>44056</v>
      </c>
      <c r="AF66" s="154">
        <v>0</v>
      </c>
      <c r="AG66" s="199">
        <v>0.13800000000000001</v>
      </c>
      <c r="AH66" s="138">
        <v>44087</v>
      </c>
      <c r="AI66" s="201">
        <v>0</v>
      </c>
      <c r="AJ66" s="202">
        <v>9.9000000000000005E-2</v>
      </c>
    </row>
    <row r="67" spans="1:36" ht="13.8" x14ac:dyDescent="0.25">
      <c r="A67" s="131">
        <v>43752</v>
      </c>
      <c r="B67" s="120">
        <v>0.6</v>
      </c>
      <c r="C67" s="132">
        <v>9.9000000000000005E-2</v>
      </c>
      <c r="D67" s="138">
        <v>43783</v>
      </c>
      <c r="E67" s="117">
        <v>4.4000000000000004</v>
      </c>
      <c r="F67" s="139">
        <v>0.245</v>
      </c>
      <c r="G67" s="140">
        <v>43813</v>
      </c>
      <c r="H67" s="121">
        <v>0</v>
      </c>
      <c r="I67" s="141">
        <v>0.17199999999999999</v>
      </c>
      <c r="J67" s="173">
        <v>43844</v>
      </c>
      <c r="K67" s="159">
        <v>0</v>
      </c>
      <c r="L67" s="174">
        <v>0.48899999999999999</v>
      </c>
      <c r="M67" s="171">
        <v>43875</v>
      </c>
      <c r="N67" s="120">
        <v>0</v>
      </c>
      <c r="O67" s="223">
        <v>0.28699999999999998</v>
      </c>
      <c r="P67" s="173">
        <v>43904</v>
      </c>
      <c r="Q67" s="159">
        <v>0</v>
      </c>
      <c r="R67" s="174">
        <v>0.373</v>
      </c>
      <c r="S67" s="131">
        <v>43935</v>
      </c>
      <c r="T67" s="154">
        <v>0</v>
      </c>
      <c r="U67" s="199">
        <v>0.56899999999999995</v>
      </c>
      <c r="V67" s="228">
        <v>43965</v>
      </c>
      <c r="W67" s="220">
        <v>4.5999999999999996</v>
      </c>
      <c r="X67" s="229">
        <v>0.80200000000000005</v>
      </c>
      <c r="Y67" s="131">
        <v>43996</v>
      </c>
      <c r="Z67" s="154">
        <v>0</v>
      </c>
      <c r="AA67" s="186">
        <v>0.68500000000000005</v>
      </c>
      <c r="AB67" s="173">
        <v>44026</v>
      </c>
      <c r="AC67" s="159">
        <v>0</v>
      </c>
      <c r="AD67" s="174">
        <v>0.221</v>
      </c>
      <c r="AE67" s="131">
        <v>44057</v>
      </c>
      <c r="AF67" s="154">
        <v>0</v>
      </c>
      <c r="AG67" s="199">
        <v>0.13400000000000001</v>
      </c>
      <c r="AH67" s="138">
        <v>44088</v>
      </c>
      <c r="AI67" s="201">
        <v>0</v>
      </c>
      <c r="AJ67" s="202">
        <v>9.9000000000000005E-2</v>
      </c>
    </row>
    <row r="68" spans="1:36" ht="13.8" x14ac:dyDescent="0.25">
      <c r="A68" s="131">
        <v>43753</v>
      </c>
      <c r="B68" s="120">
        <v>1.5</v>
      </c>
      <c r="C68" s="132">
        <v>0.1</v>
      </c>
      <c r="D68" s="138">
        <v>43784</v>
      </c>
      <c r="E68" s="117">
        <v>0</v>
      </c>
      <c r="F68" s="139">
        <v>0.23200000000000001</v>
      </c>
      <c r="G68" s="140">
        <v>43814</v>
      </c>
      <c r="H68" s="121">
        <v>0</v>
      </c>
      <c r="I68" s="141">
        <v>0.17199999999999999</v>
      </c>
      <c r="J68" s="173">
        <v>43845</v>
      </c>
      <c r="K68" s="159">
        <v>0</v>
      </c>
      <c r="L68" s="174">
        <v>0.376</v>
      </c>
      <c r="M68" s="171">
        <v>43876</v>
      </c>
      <c r="N68" s="120">
        <v>0</v>
      </c>
      <c r="O68" s="223">
        <v>0.29499999999999998</v>
      </c>
      <c r="P68" s="173">
        <v>43905</v>
      </c>
      <c r="Q68" s="159">
        <v>1.1000000000000001</v>
      </c>
      <c r="R68" s="174">
        <v>0.39200000000000002</v>
      </c>
      <c r="S68" s="131">
        <v>43936</v>
      </c>
      <c r="T68" s="154">
        <v>0.7</v>
      </c>
      <c r="U68" s="199">
        <v>0.52400000000000002</v>
      </c>
      <c r="V68" s="228">
        <v>43966</v>
      </c>
      <c r="W68" s="220">
        <v>6.5</v>
      </c>
      <c r="X68" s="229">
        <v>0.78400000000000003</v>
      </c>
      <c r="Y68" s="131">
        <v>43997</v>
      </c>
      <c r="Z68" s="154">
        <v>0.1</v>
      </c>
      <c r="AA68" s="186">
        <v>0.61299999999999999</v>
      </c>
      <c r="AB68" s="173">
        <v>44027</v>
      </c>
      <c r="AC68" s="159">
        <v>0</v>
      </c>
      <c r="AD68" s="174">
        <v>0.217</v>
      </c>
      <c r="AE68" s="131">
        <v>44058</v>
      </c>
      <c r="AF68" s="154">
        <v>0</v>
      </c>
      <c r="AG68" s="199">
        <v>0.13300000000000001</v>
      </c>
      <c r="AH68" s="138">
        <v>44089</v>
      </c>
      <c r="AI68" s="201">
        <v>0</v>
      </c>
      <c r="AJ68" s="202">
        <v>0.1</v>
      </c>
    </row>
    <row r="69" spans="1:36" ht="13.8" x14ac:dyDescent="0.25">
      <c r="A69" s="131">
        <v>43754</v>
      </c>
      <c r="B69" s="120">
        <v>0</v>
      </c>
      <c r="C69" s="132">
        <v>0.10299999999999999</v>
      </c>
      <c r="D69" s="138">
        <v>43785</v>
      </c>
      <c r="E69" s="117">
        <v>0</v>
      </c>
      <c r="F69" s="139">
        <v>0.219</v>
      </c>
      <c r="G69" s="140">
        <v>43815</v>
      </c>
      <c r="H69" s="121">
        <v>1.4</v>
      </c>
      <c r="I69" s="141">
        <v>0.17199999999999999</v>
      </c>
      <c r="J69" s="173">
        <v>43846</v>
      </c>
      <c r="K69" s="159">
        <v>0</v>
      </c>
      <c r="L69" s="174">
        <v>0.29499999999999998</v>
      </c>
      <c r="M69" s="171">
        <v>43877</v>
      </c>
      <c r="N69" s="120">
        <v>0</v>
      </c>
      <c r="O69" s="223">
        <v>0.36699999999999999</v>
      </c>
      <c r="P69" s="173">
        <v>43906</v>
      </c>
      <c r="Q69" s="159">
        <v>2.4</v>
      </c>
      <c r="R69" s="174">
        <v>0.36699999999999999</v>
      </c>
      <c r="S69" s="131">
        <v>43937</v>
      </c>
      <c r="T69" s="154">
        <v>0</v>
      </c>
      <c r="U69" s="199">
        <v>0.504</v>
      </c>
      <c r="V69" s="228">
        <v>43967</v>
      </c>
      <c r="W69" s="220">
        <v>2.4</v>
      </c>
      <c r="X69" s="229">
        <v>0.76200000000000001</v>
      </c>
      <c r="Y69" s="131">
        <v>43998</v>
      </c>
      <c r="Z69" s="154">
        <v>0</v>
      </c>
      <c r="AA69" s="186">
        <v>0.53200000000000003</v>
      </c>
      <c r="AB69" s="173">
        <v>44028</v>
      </c>
      <c r="AC69" s="159">
        <v>0</v>
      </c>
      <c r="AD69" s="174">
        <v>0.20799999999999999</v>
      </c>
      <c r="AE69" s="131">
        <v>44059</v>
      </c>
      <c r="AF69" s="154">
        <v>0</v>
      </c>
      <c r="AG69" s="199">
        <v>0.13</v>
      </c>
      <c r="AH69" s="138">
        <v>44090</v>
      </c>
      <c r="AI69" s="201">
        <v>0</v>
      </c>
      <c r="AJ69" s="202">
        <v>0.1</v>
      </c>
    </row>
    <row r="70" spans="1:36" ht="13.8" x14ac:dyDescent="0.25">
      <c r="A70" s="131">
        <v>43755</v>
      </c>
      <c r="B70" s="120">
        <v>0</v>
      </c>
      <c r="C70" s="132">
        <v>0.107</v>
      </c>
      <c r="D70" s="138">
        <v>43786</v>
      </c>
      <c r="E70" s="117">
        <v>5.0999999999999996</v>
      </c>
      <c r="F70" s="139">
        <v>0.20899999999999999</v>
      </c>
      <c r="G70" s="140">
        <v>43816</v>
      </c>
      <c r="H70" s="121">
        <v>6</v>
      </c>
      <c r="I70" s="141">
        <v>0.19900000000000001</v>
      </c>
      <c r="J70" s="173">
        <v>43847</v>
      </c>
      <c r="K70" s="159">
        <v>0</v>
      </c>
      <c r="L70" s="174">
        <v>0.3</v>
      </c>
      <c r="M70" s="171">
        <v>43878</v>
      </c>
      <c r="N70" s="120">
        <v>0</v>
      </c>
      <c r="O70" s="223">
        <v>0.41399999999999998</v>
      </c>
      <c r="P70" s="173">
        <v>43907</v>
      </c>
      <c r="Q70" s="159">
        <v>0</v>
      </c>
      <c r="R70" s="174">
        <v>0.37</v>
      </c>
      <c r="S70" s="131">
        <v>43938</v>
      </c>
      <c r="T70" s="154">
        <v>0.7</v>
      </c>
      <c r="U70" s="199">
        <v>0.54400000000000004</v>
      </c>
      <c r="V70" s="228">
        <v>43968</v>
      </c>
      <c r="W70" s="220">
        <v>0.7</v>
      </c>
      <c r="X70" s="229">
        <v>0.75600000000000001</v>
      </c>
      <c r="Y70" s="131">
        <v>43999</v>
      </c>
      <c r="Z70" s="154">
        <v>0</v>
      </c>
      <c r="AA70" s="186">
        <v>0.51600000000000001</v>
      </c>
      <c r="AB70" s="173">
        <v>44029</v>
      </c>
      <c r="AC70" s="159">
        <v>0</v>
      </c>
      <c r="AD70" s="174">
        <v>0.20899999999999999</v>
      </c>
      <c r="AE70" s="131">
        <v>44060</v>
      </c>
      <c r="AF70" s="154">
        <v>0</v>
      </c>
      <c r="AG70" s="199">
        <v>0.13200000000000001</v>
      </c>
      <c r="AH70" s="138">
        <v>44091</v>
      </c>
      <c r="AI70" s="201">
        <v>2</v>
      </c>
      <c r="AJ70" s="202">
        <v>0.10100000000000001</v>
      </c>
    </row>
    <row r="71" spans="1:36" ht="13.8" x14ac:dyDescent="0.25">
      <c r="A71" s="131">
        <v>43756</v>
      </c>
      <c r="B71" s="120">
        <v>0</v>
      </c>
      <c r="C71" s="132">
        <v>0.11899999999999999</v>
      </c>
      <c r="D71" s="138">
        <v>43787</v>
      </c>
      <c r="E71" s="117">
        <v>19.100000000000001</v>
      </c>
      <c r="F71" s="139">
        <v>0.29599999999999999</v>
      </c>
      <c r="G71" s="140">
        <v>43817</v>
      </c>
      <c r="H71" s="121">
        <v>0</v>
      </c>
      <c r="I71" s="141">
        <v>0.2</v>
      </c>
      <c r="J71" s="173">
        <v>43848</v>
      </c>
      <c r="K71" s="159">
        <v>5.5</v>
      </c>
      <c r="L71" s="174">
        <v>0.33</v>
      </c>
      <c r="M71" s="171">
        <v>43879</v>
      </c>
      <c r="N71" s="120">
        <v>0</v>
      </c>
      <c r="O71" s="223">
        <v>0.41299999999999998</v>
      </c>
      <c r="P71" s="173">
        <v>43908</v>
      </c>
      <c r="Q71" s="159">
        <v>0.1</v>
      </c>
      <c r="R71" s="174">
        <v>0.376</v>
      </c>
      <c r="S71" s="131">
        <v>43939</v>
      </c>
      <c r="T71" s="154">
        <v>0</v>
      </c>
      <c r="U71" s="199">
        <v>0.61099999999999999</v>
      </c>
      <c r="V71" s="228">
        <v>43969</v>
      </c>
      <c r="W71" s="220">
        <v>0</v>
      </c>
      <c r="X71" s="229">
        <v>0.73699999999999999</v>
      </c>
      <c r="Y71" s="131">
        <v>44000</v>
      </c>
      <c r="Z71" s="154">
        <v>0</v>
      </c>
      <c r="AA71" s="186">
        <v>0.53500000000000003</v>
      </c>
      <c r="AB71" s="173">
        <v>44030</v>
      </c>
      <c r="AC71" s="159">
        <v>0</v>
      </c>
      <c r="AD71" s="174">
        <v>0.20799999999999999</v>
      </c>
      <c r="AE71" s="131">
        <v>44061</v>
      </c>
      <c r="AF71" s="154">
        <v>0</v>
      </c>
      <c r="AG71" s="199">
        <v>0.13300000000000001</v>
      </c>
      <c r="AH71" s="138">
        <v>44092</v>
      </c>
      <c r="AI71" s="201">
        <v>13.3</v>
      </c>
      <c r="AJ71" s="202">
        <v>0.432</v>
      </c>
    </row>
    <row r="72" spans="1:36" ht="13.8" x14ac:dyDescent="0.25">
      <c r="A72" s="131">
        <v>43757</v>
      </c>
      <c r="B72" s="120">
        <v>0</v>
      </c>
      <c r="C72" s="132">
        <v>0.127</v>
      </c>
      <c r="D72" s="138">
        <v>43788</v>
      </c>
      <c r="E72" s="117">
        <v>0</v>
      </c>
      <c r="F72" s="139">
        <v>0.26500000000000001</v>
      </c>
      <c r="G72" s="140">
        <v>43818</v>
      </c>
      <c r="H72" s="121">
        <v>0</v>
      </c>
      <c r="I72" s="141">
        <v>0.23</v>
      </c>
      <c r="J72" s="173">
        <v>43849</v>
      </c>
      <c r="K72" s="159">
        <v>8.6999999999999993</v>
      </c>
      <c r="L72" s="174">
        <v>0.79100000000000004</v>
      </c>
      <c r="M72" s="171">
        <v>43880</v>
      </c>
      <c r="N72" s="120">
        <v>0</v>
      </c>
      <c r="O72" s="223">
        <v>0.41599999999999998</v>
      </c>
      <c r="P72" s="173">
        <v>43909</v>
      </c>
      <c r="Q72" s="159">
        <v>0</v>
      </c>
      <c r="R72" s="174">
        <v>0.379</v>
      </c>
      <c r="S72" s="131">
        <v>43940</v>
      </c>
      <c r="T72" s="154">
        <v>4.5</v>
      </c>
      <c r="U72" s="199">
        <v>0.60599999999999998</v>
      </c>
      <c r="V72" s="228">
        <v>43970</v>
      </c>
      <c r="W72" s="220">
        <v>0</v>
      </c>
      <c r="X72" s="229">
        <v>0.74399999999999999</v>
      </c>
      <c r="Y72" s="131">
        <v>44001</v>
      </c>
      <c r="Z72" s="154">
        <v>0</v>
      </c>
      <c r="AA72" s="186">
        <v>0.501</v>
      </c>
      <c r="AB72" s="173">
        <v>44031</v>
      </c>
      <c r="AC72" s="159">
        <v>0</v>
      </c>
      <c r="AD72" s="174">
        <v>0.20499999999999999</v>
      </c>
      <c r="AE72" s="131">
        <v>44062</v>
      </c>
      <c r="AF72" s="154">
        <v>0</v>
      </c>
      <c r="AG72" s="199">
        <v>0.124</v>
      </c>
      <c r="AH72" s="138">
        <v>44093</v>
      </c>
      <c r="AI72" s="201">
        <v>0</v>
      </c>
      <c r="AJ72" s="202">
        <v>0.24099999999999999</v>
      </c>
    </row>
    <row r="73" spans="1:36" ht="13.8" x14ac:dyDescent="0.25">
      <c r="A73" s="131">
        <v>43758</v>
      </c>
      <c r="B73" s="120">
        <v>19</v>
      </c>
      <c r="C73" s="132">
        <v>0.23799999999999999</v>
      </c>
      <c r="D73" s="138">
        <v>43789</v>
      </c>
      <c r="E73" s="117">
        <v>1.8</v>
      </c>
      <c r="F73" s="139">
        <v>0.23799999999999999</v>
      </c>
      <c r="G73" s="140">
        <v>43819</v>
      </c>
      <c r="H73" s="121">
        <v>37.799999999999997</v>
      </c>
      <c r="I73" s="141">
        <v>0.23599999999999999</v>
      </c>
      <c r="J73" s="173">
        <v>43850</v>
      </c>
      <c r="K73" s="159">
        <v>0.7</v>
      </c>
      <c r="L73" s="174">
        <v>0.40400000000000003</v>
      </c>
      <c r="M73" s="171">
        <v>43881</v>
      </c>
      <c r="N73" s="120">
        <v>0</v>
      </c>
      <c r="O73" s="223">
        <v>0.41899999999999998</v>
      </c>
      <c r="P73" s="173">
        <v>43910</v>
      </c>
      <c r="Q73" s="159">
        <v>0.2</v>
      </c>
      <c r="R73" s="174">
        <v>0.38</v>
      </c>
      <c r="S73" s="131">
        <v>43941</v>
      </c>
      <c r="T73" s="154">
        <v>3.3</v>
      </c>
      <c r="U73" s="199">
        <v>0.59</v>
      </c>
      <c r="V73" s="228">
        <v>43971</v>
      </c>
      <c r="W73" s="220">
        <v>0</v>
      </c>
      <c r="X73" s="229">
        <v>0.76900000000000002</v>
      </c>
      <c r="Y73" s="131">
        <v>44002</v>
      </c>
      <c r="Z73" s="154">
        <v>0</v>
      </c>
      <c r="AA73" s="186">
        <v>0.48299999999999998</v>
      </c>
      <c r="AB73" s="173">
        <v>44032</v>
      </c>
      <c r="AC73" s="159">
        <v>0</v>
      </c>
      <c r="AD73" s="174">
        <v>0.20799999999999999</v>
      </c>
      <c r="AE73" s="131">
        <v>44063</v>
      </c>
      <c r="AF73" s="154">
        <v>0</v>
      </c>
      <c r="AG73" s="199">
        <v>0.121</v>
      </c>
      <c r="AH73" s="138">
        <v>44094</v>
      </c>
      <c r="AI73" s="201">
        <v>0</v>
      </c>
      <c r="AJ73" s="202">
        <v>0.18099999999999999</v>
      </c>
    </row>
    <row r="74" spans="1:36" ht="13.8" x14ac:dyDescent="0.25">
      <c r="A74" s="131">
        <v>43759</v>
      </c>
      <c r="B74" s="120">
        <v>0</v>
      </c>
      <c r="C74" s="132">
        <v>0.17799999999999999</v>
      </c>
      <c r="D74" s="138">
        <v>43790</v>
      </c>
      <c r="E74" s="117">
        <v>8.1999999999999993</v>
      </c>
      <c r="F74" s="139">
        <v>0.23300000000000001</v>
      </c>
      <c r="G74" s="140">
        <v>43820</v>
      </c>
      <c r="H74" s="121">
        <v>25.9</v>
      </c>
      <c r="I74" s="141">
        <v>0.23599999999999999</v>
      </c>
      <c r="J74" s="173">
        <v>43851</v>
      </c>
      <c r="K74" s="159">
        <v>3.3</v>
      </c>
      <c r="L74" s="174">
        <v>0.36199999999999999</v>
      </c>
      <c r="M74" s="171">
        <v>43882</v>
      </c>
      <c r="N74" s="120">
        <v>0</v>
      </c>
      <c r="O74" s="223">
        <v>0.4</v>
      </c>
      <c r="P74" s="173">
        <v>43911</v>
      </c>
      <c r="Q74" s="159">
        <v>19</v>
      </c>
      <c r="R74" s="174">
        <v>0.40500000000000003</v>
      </c>
      <c r="S74" s="131">
        <v>43942</v>
      </c>
      <c r="T74" s="154">
        <v>12.6</v>
      </c>
      <c r="U74" s="199">
        <v>0.59499999999999997</v>
      </c>
      <c r="V74" s="228">
        <v>43972</v>
      </c>
      <c r="W74" s="220">
        <v>0</v>
      </c>
      <c r="X74" s="229">
        <v>0.81799999999999995</v>
      </c>
      <c r="Y74" s="131">
        <v>44003</v>
      </c>
      <c r="Z74" s="154">
        <v>0</v>
      </c>
      <c r="AA74" s="186">
        <v>0.45100000000000001</v>
      </c>
      <c r="AB74" s="173">
        <v>44033</v>
      </c>
      <c r="AC74" s="159">
        <v>0</v>
      </c>
      <c r="AD74" s="174">
        <v>0.153</v>
      </c>
      <c r="AE74" s="131">
        <v>44064</v>
      </c>
      <c r="AF74" s="154">
        <v>0</v>
      </c>
      <c r="AG74" s="199">
        <v>0.11700000000000001</v>
      </c>
      <c r="AH74" s="138">
        <v>44095</v>
      </c>
      <c r="AI74" s="201">
        <v>0</v>
      </c>
      <c r="AJ74" s="202">
        <v>0.161</v>
      </c>
    </row>
    <row r="75" spans="1:36" ht="13.8" x14ac:dyDescent="0.25">
      <c r="A75" s="131">
        <v>43760</v>
      </c>
      <c r="B75" s="120">
        <v>5</v>
      </c>
      <c r="C75" s="132">
        <v>0.154</v>
      </c>
      <c r="D75" s="138">
        <v>43791</v>
      </c>
      <c r="E75" s="117">
        <v>25.7</v>
      </c>
      <c r="F75" s="139">
        <v>0.34599999999999997</v>
      </c>
      <c r="G75" s="140">
        <v>43821</v>
      </c>
      <c r="H75" s="121">
        <v>0</v>
      </c>
      <c r="I75" s="141">
        <v>0.23599999999999999</v>
      </c>
      <c r="J75" s="173">
        <v>43852</v>
      </c>
      <c r="K75" s="159">
        <v>6.4</v>
      </c>
      <c r="L75" s="174">
        <v>0.34100000000000003</v>
      </c>
      <c r="M75" s="171">
        <v>43883</v>
      </c>
      <c r="N75" s="120">
        <v>0</v>
      </c>
      <c r="O75" s="223">
        <v>0.39900000000000002</v>
      </c>
      <c r="P75" s="173">
        <v>43912</v>
      </c>
      <c r="Q75" s="159">
        <v>7.6</v>
      </c>
      <c r="R75" s="174">
        <v>0.40500000000000003</v>
      </c>
      <c r="S75" s="131">
        <v>43943</v>
      </c>
      <c r="T75" s="154">
        <v>0</v>
      </c>
      <c r="U75" s="199">
        <v>0.55300000000000005</v>
      </c>
      <c r="V75" s="228">
        <v>43973</v>
      </c>
      <c r="W75" s="220">
        <v>0</v>
      </c>
      <c r="X75" s="229">
        <v>0.89700000000000002</v>
      </c>
      <c r="Y75" s="131">
        <v>44004</v>
      </c>
      <c r="Z75" s="154">
        <v>0</v>
      </c>
      <c r="AA75" s="186">
        <v>0.42199999999999999</v>
      </c>
      <c r="AB75" s="173">
        <v>44034</v>
      </c>
      <c r="AC75" s="159">
        <v>0</v>
      </c>
      <c r="AD75" s="174">
        <v>0.191</v>
      </c>
      <c r="AE75" s="131">
        <v>44065</v>
      </c>
      <c r="AF75" s="154">
        <v>0</v>
      </c>
      <c r="AG75" s="199">
        <v>0.112</v>
      </c>
      <c r="AH75" s="138">
        <v>44096</v>
      </c>
      <c r="AI75" s="201">
        <v>0</v>
      </c>
      <c r="AJ75" s="202">
        <v>0.14799999999999999</v>
      </c>
    </row>
    <row r="76" spans="1:36" ht="13.8" x14ac:dyDescent="0.25">
      <c r="A76" s="131">
        <v>43761</v>
      </c>
      <c r="B76" s="120">
        <v>6.4</v>
      </c>
      <c r="C76" s="132">
        <v>0.17100000000000001</v>
      </c>
      <c r="D76" s="138">
        <v>43792</v>
      </c>
      <c r="E76" s="117">
        <v>2.2999999999999998</v>
      </c>
      <c r="F76" s="139">
        <v>0.92800000000000005</v>
      </c>
      <c r="G76" s="140">
        <v>43822</v>
      </c>
      <c r="H76" s="121">
        <v>0</v>
      </c>
      <c r="I76" s="141">
        <v>0.66100000000000003</v>
      </c>
      <c r="J76" s="173">
        <v>43853</v>
      </c>
      <c r="K76" s="159">
        <v>0.1</v>
      </c>
      <c r="L76" s="174">
        <v>0.33200000000000002</v>
      </c>
      <c r="M76" s="171">
        <v>43884</v>
      </c>
      <c r="N76" s="120">
        <v>0</v>
      </c>
      <c r="O76" s="223">
        <v>0.39300000000000002</v>
      </c>
      <c r="P76" s="173">
        <v>43913</v>
      </c>
      <c r="Q76" s="159">
        <v>9.4</v>
      </c>
      <c r="R76" s="174">
        <v>0.38900000000000001</v>
      </c>
      <c r="S76" s="131">
        <v>43944</v>
      </c>
      <c r="T76" s="154">
        <v>0</v>
      </c>
      <c r="U76" s="199">
        <v>0.52800000000000002</v>
      </c>
      <c r="V76" s="228">
        <v>43974</v>
      </c>
      <c r="W76" s="220">
        <v>0</v>
      </c>
      <c r="X76" s="229">
        <v>0.96399999999999997</v>
      </c>
      <c r="Y76" s="131">
        <v>44005</v>
      </c>
      <c r="Z76" s="154">
        <v>0</v>
      </c>
      <c r="AA76" s="186">
        <v>0.42799999999999999</v>
      </c>
      <c r="AB76" s="173">
        <v>44035</v>
      </c>
      <c r="AC76" s="159">
        <v>0</v>
      </c>
      <c r="AD76" s="174">
        <v>0.22800000000000001</v>
      </c>
      <c r="AE76" s="131">
        <v>44066</v>
      </c>
      <c r="AF76" s="154">
        <v>0</v>
      </c>
      <c r="AG76" s="199">
        <v>0.11600000000000001</v>
      </c>
      <c r="AH76" s="138">
        <v>44097</v>
      </c>
      <c r="AI76" s="201">
        <v>0</v>
      </c>
      <c r="AJ76" s="202">
        <v>0.14099999999999999</v>
      </c>
    </row>
    <row r="77" spans="1:36" ht="13.8" x14ac:dyDescent="0.25">
      <c r="A77" s="131">
        <v>43762</v>
      </c>
      <c r="B77" s="120">
        <v>3.3</v>
      </c>
      <c r="C77" s="132">
        <v>0.20699999999999999</v>
      </c>
      <c r="D77" s="138">
        <v>43793</v>
      </c>
      <c r="E77" s="117">
        <v>0</v>
      </c>
      <c r="F77" s="139">
        <v>0.874</v>
      </c>
      <c r="G77" s="140">
        <v>43823</v>
      </c>
      <c r="H77" s="121">
        <v>0</v>
      </c>
      <c r="I77" s="141">
        <v>1.403</v>
      </c>
      <c r="J77" s="173">
        <v>43854</v>
      </c>
      <c r="K77" s="159">
        <v>0.7</v>
      </c>
      <c r="L77" s="174">
        <v>0.32500000000000001</v>
      </c>
      <c r="M77" s="171">
        <v>43885</v>
      </c>
      <c r="N77" s="120">
        <v>0</v>
      </c>
      <c r="O77" s="223">
        <v>0.39200000000000002</v>
      </c>
      <c r="P77" s="173">
        <v>43914</v>
      </c>
      <c r="Q77" s="159">
        <v>0.9</v>
      </c>
      <c r="R77" s="174">
        <v>0.372</v>
      </c>
      <c r="S77" s="131">
        <v>43945</v>
      </c>
      <c r="T77" s="154">
        <v>0</v>
      </c>
      <c r="U77" s="199">
        <v>0.55000000000000004</v>
      </c>
      <c r="V77" s="228">
        <v>43975</v>
      </c>
      <c r="W77" s="220">
        <v>0</v>
      </c>
      <c r="X77" s="229">
        <v>1.0049999999999999</v>
      </c>
      <c r="Y77" s="131">
        <v>44006</v>
      </c>
      <c r="Z77" s="154">
        <v>0</v>
      </c>
      <c r="AA77" s="186">
        <v>0.432</v>
      </c>
      <c r="AB77" s="173">
        <v>44036</v>
      </c>
      <c r="AC77" s="159">
        <v>0</v>
      </c>
      <c r="AD77" s="174">
        <v>0.22</v>
      </c>
      <c r="AE77" s="131">
        <v>44067</v>
      </c>
      <c r="AF77" s="154">
        <v>0</v>
      </c>
      <c r="AG77" s="199">
        <v>0.121</v>
      </c>
      <c r="AH77" s="138">
        <v>44098</v>
      </c>
      <c r="AI77" s="201">
        <v>0</v>
      </c>
      <c r="AJ77" s="202">
        <v>0.13100000000000001</v>
      </c>
    </row>
    <row r="78" spans="1:36" ht="13.8" x14ac:dyDescent="0.25">
      <c r="A78" s="131">
        <v>43763</v>
      </c>
      <c r="B78" s="120">
        <v>0</v>
      </c>
      <c r="C78" s="132">
        <v>0.17100000000000001</v>
      </c>
      <c r="D78" s="138">
        <v>43794</v>
      </c>
      <c r="E78" s="117">
        <v>1.2</v>
      </c>
      <c r="F78" s="139">
        <v>0.57199999999999995</v>
      </c>
      <c r="G78" s="140">
        <v>43824</v>
      </c>
      <c r="H78" s="121">
        <v>0</v>
      </c>
      <c r="I78" s="141">
        <v>1.173</v>
      </c>
      <c r="J78" s="173">
        <v>43855</v>
      </c>
      <c r="K78" s="159">
        <v>25.1</v>
      </c>
      <c r="L78" s="174">
        <v>0.34799999999999998</v>
      </c>
      <c r="M78" s="171">
        <v>43886</v>
      </c>
      <c r="N78" s="120">
        <v>0</v>
      </c>
      <c r="O78" s="223">
        <v>0.39500000000000002</v>
      </c>
      <c r="P78" s="173">
        <v>43915</v>
      </c>
      <c r="Q78" s="159">
        <v>2.9</v>
      </c>
      <c r="R78" s="174">
        <v>0.38</v>
      </c>
      <c r="S78" s="131">
        <v>43946</v>
      </c>
      <c r="T78" s="154">
        <v>25.1</v>
      </c>
      <c r="U78" s="199">
        <v>0.66900000000000004</v>
      </c>
      <c r="V78" s="228">
        <v>43976</v>
      </c>
      <c r="W78" s="220">
        <v>0</v>
      </c>
      <c r="X78" s="229">
        <v>1.147</v>
      </c>
      <c r="Y78" s="131">
        <v>44007</v>
      </c>
      <c r="Z78" s="154">
        <v>0</v>
      </c>
      <c r="AA78" s="186">
        <v>0.42599999999999999</v>
      </c>
      <c r="AB78" s="173">
        <v>44037</v>
      </c>
      <c r="AC78" s="159">
        <v>0</v>
      </c>
      <c r="AD78" s="174">
        <v>0.215</v>
      </c>
      <c r="AE78" s="131">
        <v>44068</v>
      </c>
      <c r="AF78" s="154">
        <v>0</v>
      </c>
      <c r="AG78" s="199">
        <v>0.11</v>
      </c>
      <c r="AH78" s="138">
        <v>44099</v>
      </c>
      <c r="AI78" s="201">
        <v>0</v>
      </c>
      <c r="AJ78" s="202">
        <v>0.129</v>
      </c>
    </row>
    <row r="79" spans="1:36" ht="13.8" x14ac:dyDescent="0.25">
      <c r="A79" s="131">
        <v>43764</v>
      </c>
      <c r="B79" s="120">
        <v>0</v>
      </c>
      <c r="C79" s="132">
        <v>0.157</v>
      </c>
      <c r="D79" s="138">
        <v>43795</v>
      </c>
      <c r="E79" s="117">
        <v>0.1</v>
      </c>
      <c r="F79" s="139">
        <v>0.36299999999999999</v>
      </c>
      <c r="G79" s="140">
        <v>43825</v>
      </c>
      <c r="H79" s="121">
        <v>0</v>
      </c>
      <c r="I79" s="141">
        <v>1.095</v>
      </c>
      <c r="J79" s="173">
        <v>43856</v>
      </c>
      <c r="K79" s="159">
        <v>2.5</v>
      </c>
      <c r="L79" s="174">
        <v>0.32700000000000001</v>
      </c>
      <c r="M79" s="171">
        <v>43887</v>
      </c>
      <c r="N79" s="120">
        <v>0</v>
      </c>
      <c r="O79" s="223">
        <v>0.39300000000000002</v>
      </c>
      <c r="P79" s="173">
        <v>43916</v>
      </c>
      <c r="Q79" s="159">
        <v>0.2</v>
      </c>
      <c r="R79" s="174">
        <v>0.37</v>
      </c>
      <c r="S79" s="131">
        <v>43947</v>
      </c>
      <c r="T79" s="154">
        <v>14.2</v>
      </c>
      <c r="U79" s="199">
        <v>1.0289999999999999</v>
      </c>
      <c r="V79" s="228">
        <v>43977</v>
      </c>
      <c r="W79" s="220">
        <v>0</v>
      </c>
      <c r="X79" s="229">
        <v>1.2010000000000001</v>
      </c>
      <c r="Y79" s="131">
        <v>44008</v>
      </c>
      <c r="Z79" s="154">
        <v>0</v>
      </c>
      <c r="AA79" s="186">
        <v>0.42199999999999999</v>
      </c>
      <c r="AB79" s="173">
        <v>44038</v>
      </c>
      <c r="AC79" s="159">
        <v>0</v>
      </c>
      <c r="AD79" s="174">
        <v>0.21299999999999999</v>
      </c>
      <c r="AE79" s="131">
        <v>44069</v>
      </c>
      <c r="AF79" s="154">
        <v>0</v>
      </c>
      <c r="AG79" s="199">
        <v>0.11</v>
      </c>
      <c r="AH79" s="138">
        <v>44100</v>
      </c>
      <c r="AI79" s="201">
        <v>0</v>
      </c>
      <c r="AJ79" s="202">
        <v>0.13200000000000001</v>
      </c>
    </row>
    <row r="80" spans="1:36" ht="13.8" x14ac:dyDescent="0.25">
      <c r="A80" s="131">
        <v>43765</v>
      </c>
      <c r="B80" s="120">
        <v>0</v>
      </c>
      <c r="C80" s="132">
        <v>0.14899999999999999</v>
      </c>
      <c r="D80" s="138">
        <v>43796</v>
      </c>
      <c r="E80" s="117">
        <v>0</v>
      </c>
      <c r="F80" s="139">
        <v>0.34599999999999997</v>
      </c>
      <c r="G80" s="140">
        <v>43826</v>
      </c>
      <c r="H80" s="121">
        <v>0</v>
      </c>
      <c r="I80" s="141">
        <v>1.012</v>
      </c>
      <c r="J80" s="173">
        <v>43857</v>
      </c>
      <c r="K80" s="159">
        <v>0</v>
      </c>
      <c r="L80" s="174">
        <v>0.315</v>
      </c>
      <c r="M80" s="172">
        <v>43888</v>
      </c>
      <c r="N80" s="161">
        <v>0</v>
      </c>
      <c r="O80" s="224">
        <v>0.38200000000000001</v>
      </c>
      <c r="P80" s="173">
        <v>43917</v>
      </c>
      <c r="Q80" s="159">
        <v>0</v>
      </c>
      <c r="R80" s="174">
        <v>0.35799999999999998</v>
      </c>
      <c r="S80" s="131">
        <v>43948</v>
      </c>
      <c r="T80" s="154">
        <v>0.5</v>
      </c>
      <c r="U80" s="199">
        <v>0.83199999999999996</v>
      </c>
      <c r="V80" s="228">
        <v>43978</v>
      </c>
      <c r="W80" s="220">
        <v>0</v>
      </c>
      <c r="X80" s="229">
        <v>1.2</v>
      </c>
      <c r="Y80" s="131">
        <v>44009</v>
      </c>
      <c r="Z80" s="154">
        <v>0</v>
      </c>
      <c r="AA80" s="186">
        <v>0.40500000000000003</v>
      </c>
      <c r="AB80" s="173">
        <v>44039</v>
      </c>
      <c r="AC80" s="159">
        <v>0</v>
      </c>
      <c r="AD80" s="174">
        <v>0.20399999999999999</v>
      </c>
      <c r="AE80" s="131">
        <v>44070</v>
      </c>
      <c r="AF80" s="154">
        <v>0</v>
      </c>
      <c r="AG80" s="199">
        <v>0.106</v>
      </c>
      <c r="AH80" s="138">
        <v>44101</v>
      </c>
      <c r="AI80" s="201">
        <v>0</v>
      </c>
      <c r="AJ80" s="202">
        <v>0.129</v>
      </c>
    </row>
    <row r="81" spans="1:36" ht="13.8" x14ac:dyDescent="0.25">
      <c r="A81" s="131">
        <v>43766</v>
      </c>
      <c r="B81" s="120">
        <v>0</v>
      </c>
      <c r="C81" s="132">
        <v>0.152</v>
      </c>
      <c r="D81" s="138">
        <v>43797</v>
      </c>
      <c r="E81" s="117">
        <v>0</v>
      </c>
      <c r="F81" s="139">
        <v>0.32600000000000001</v>
      </c>
      <c r="G81" s="140">
        <v>43827</v>
      </c>
      <c r="H81" s="121">
        <v>0</v>
      </c>
      <c r="I81" s="141">
        <v>0.94499999999999995</v>
      </c>
      <c r="J81" s="173">
        <v>43858</v>
      </c>
      <c r="K81" s="159">
        <v>0</v>
      </c>
      <c r="L81" s="174">
        <v>0.314</v>
      </c>
      <c r="M81" s="222">
        <v>43889</v>
      </c>
      <c r="N81" s="213">
        <v>0</v>
      </c>
      <c r="O81" s="225">
        <v>0.379</v>
      </c>
      <c r="P81" s="173">
        <v>43918</v>
      </c>
      <c r="Q81" s="159">
        <v>0</v>
      </c>
      <c r="R81" s="174">
        <v>0.35599999999999998</v>
      </c>
      <c r="S81" s="131">
        <v>43949</v>
      </c>
      <c r="T81" s="154">
        <v>0.1</v>
      </c>
      <c r="U81" s="199">
        <v>0.72</v>
      </c>
      <c r="V81" s="228">
        <v>43979</v>
      </c>
      <c r="W81" s="220">
        <v>0</v>
      </c>
      <c r="X81" s="229">
        <v>1.2789999999999999</v>
      </c>
      <c r="Y81" s="131">
        <v>44010</v>
      </c>
      <c r="Z81" s="154">
        <v>0</v>
      </c>
      <c r="AA81" s="186">
        <v>0.39600000000000002</v>
      </c>
      <c r="AB81" s="173">
        <v>44040</v>
      </c>
      <c r="AC81" s="159">
        <v>0</v>
      </c>
      <c r="AD81" s="174">
        <v>0.193</v>
      </c>
      <c r="AE81" s="131">
        <v>44071</v>
      </c>
      <c r="AF81" s="154">
        <v>0</v>
      </c>
      <c r="AG81" s="199">
        <v>0.107</v>
      </c>
      <c r="AH81" s="138">
        <v>44102</v>
      </c>
      <c r="AI81" s="201">
        <v>0</v>
      </c>
      <c r="AJ81" s="202">
        <v>0.127</v>
      </c>
    </row>
    <row r="82" spans="1:36" ht="14.4" thickBot="1" x14ac:dyDescent="0.3">
      <c r="A82" s="131">
        <v>43767</v>
      </c>
      <c r="B82" s="120">
        <v>0</v>
      </c>
      <c r="C82" s="132">
        <v>0.157</v>
      </c>
      <c r="D82" s="138">
        <v>43798</v>
      </c>
      <c r="E82" s="117">
        <v>0</v>
      </c>
      <c r="F82" s="139">
        <v>0.316</v>
      </c>
      <c r="G82" s="140">
        <v>43828</v>
      </c>
      <c r="H82" s="121">
        <v>0</v>
      </c>
      <c r="I82" s="141">
        <v>0.88300000000000001</v>
      </c>
      <c r="J82" s="173">
        <v>43859</v>
      </c>
      <c r="K82" s="159">
        <v>0</v>
      </c>
      <c r="L82" s="174">
        <v>0.30099999999999999</v>
      </c>
      <c r="M82" s="172">
        <v>43890</v>
      </c>
      <c r="N82" s="214">
        <v>0.2</v>
      </c>
      <c r="O82" s="226">
        <v>0.378</v>
      </c>
      <c r="P82" s="173">
        <v>43919</v>
      </c>
      <c r="Q82" s="159">
        <v>0</v>
      </c>
      <c r="R82" s="174">
        <v>0.32700000000000001</v>
      </c>
      <c r="S82" s="131">
        <v>43950</v>
      </c>
      <c r="T82" s="154">
        <v>0</v>
      </c>
      <c r="U82" s="199">
        <v>0.65400000000000003</v>
      </c>
      <c r="V82" s="228">
        <v>43980</v>
      </c>
      <c r="W82" s="220">
        <v>0</v>
      </c>
      <c r="X82" s="229">
        <v>1.2090000000000001</v>
      </c>
      <c r="Y82" s="131">
        <v>44011</v>
      </c>
      <c r="Z82" s="154">
        <v>0</v>
      </c>
      <c r="AA82" s="186">
        <v>0.36899999999999999</v>
      </c>
      <c r="AB82" s="173">
        <v>44041</v>
      </c>
      <c r="AC82" s="159">
        <v>0</v>
      </c>
      <c r="AD82" s="174">
        <v>0.20399999999999999</v>
      </c>
      <c r="AE82" s="131">
        <v>44072</v>
      </c>
      <c r="AF82" s="154">
        <v>0</v>
      </c>
      <c r="AG82" s="199">
        <v>0.111</v>
      </c>
      <c r="AH82" s="138">
        <v>44103</v>
      </c>
      <c r="AI82" s="201">
        <v>0</v>
      </c>
      <c r="AJ82" s="202">
        <v>0.122</v>
      </c>
    </row>
    <row r="83" spans="1:36" ht="14.4" thickBot="1" x14ac:dyDescent="0.3">
      <c r="A83" s="131">
        <v>43768</v>
      </c>
      <c r="B83" s="120">
        <v>0</v>
      </c>
      <c r="C83" s="132">
        <v>0.151</v>
      </c>
      <c r="D83" s="148">
        <v>43799</v>
      </c>
      <c r="E83" s="149">
        <v>0</v>
      </c>
      <c r="F83" s="150">
        <v>0.29099999999999998</v>
      </c>
      <c r="G83" s="140">
        <v>43829</v>
      </c>
      <c r="H83" s="121">
        <v>0</v>
      </c>
      <c r="I83" s="141">
        <v>0.81699999999999995</v>
      </c>
      <c r="J83" s="173">
        <v>43860</v>
      </c>
      <c r="K83" s="159">
        <v>0</v>
      </c>
      <c r="L83" s="174">
        <v>0.28499999999999998</v>
      </c>
      <c r="M83" s="163"/>
      <c r="N83" s="163"/>
      <c r="O83" s="163"/>
      <c r="P83" s="173">
        <v>43920</v>
      </c>
      <c r="Q83" s="159">
        <v>0</v>
      </c>
      <c r="R83" s="174">
        <v>0.34599999999999997</v>
      </c>
      <c r="S83" s="178">
        <v>43951</v>
      </c>
      <c r="T83" s="181">
        <v>0</v>
      </c>
      <c r="U83" s="215">
        <v>0.63300000000000001</v>
      </c>
      <c r="V83" s="231">
        <v>43981</v>
      </c>
      <c r="W83" s="232">
        <v>0</v>
      </c>
      <c r="X83" s="233">
        <v>1.101</v>
      </c>
      <c r="Y83" s="133">
        <v>44012</v>
      </c>
      <c r="Z83" s="195">
        <v>0</v>
      </c>
      <c r="AA83" s="196">
        <v>0.35799999999999998</v>
      </c>
      <c r="AB83" s="173">
        <v>44042</v>
      </c>
      <c r="AC83" s="159">
        <v>0</v>
      </c>
      <c r="AD83" s="174">
        <v>0.27400000000000002</v>
      </c>
      <c r="AE83" s="131">
        <v>44073</v>
      </c>
      <c r="AF83" s="154">
        <v>0</v>
      </c>
      <c r="AG83" s="199">
        <v>0.112</v>
      </c>
      <c r="AH83" s="148">
        <v>44104</v>
      </c>
      <c r="AI83" s="203">
        <v>0</v>
      </c>
      <c r="AJ83" s="204">
        <v>0.11600000000000001</v>
      </c>
    </row>
    <row r="84" spans="1:36" ht="14.4" thickBot="1" x14ac:dyDescent="0.3">
      <c r="A84" s="133">
        <v>43769</v>
      </c>
      <c r="B84" s="134">
        <v>0</v>
      </c>
      <c r="C84" s="135">
        <v>0.14799999999999999</v>
      </c>
      <c r="D84" s="151"/>
      <c r="E84" s="152"/>
      <c r="F84" s="153"/>
      <c r="G84" s="142">
        <v>43830</v>
      </c>
      <c r="H84" s="143">
        <v>0</v>
      </c>
      <c r="I84" s="144">
        <v>0.76</v>
      </c>
      <c r="J84" s="175">
        <v>43861</v>
      </c>
      <c r="K84" s="176">
        <v>0</v>
      </c>
      <c r="L84" s="177">
        <v>0.29799999999999999</v>
      </c>
      <c r="M84" s="169"/>
      <c r="N84" s="169"/>
      <c r="O84" s="169"/>
      <c r="P84" s="173">
        <v>43921</v>
      </c>
      <c r="Q84" s="159">
        <v>10.6</v>
      </c>
      <c r="R84" s="174">
        <v>0.36099999999999999</v>
      </c>
      <c r="S84" s="182"/>
      <c r="T84" s="183"/>
      <c r="U84" s="183"/>
      <c r="V84" s="236">
        <v>43982</v>
      </c>
      <c r="W84" s="237">
        <v>0.9</v>
      </c>
      <c r="X84" s="238">
        <v>1.05</v>
      </c>
      <c r="Y84" s="183"/>
      <c r="Z84" s="183"/>
      <c r="AA84" s="184"/>
      <c r="AB84" s="173">
        <v>44043</v>
      </c>
      <c r="AC84" s="159">
        <v>0</v>
      </c>
      <c r="AD84" s="174">
        <v>0.25600000000000001</v>
      </c>
      <c r="AE84" s="133">
        <v>44074</v>
      </c>
      <c r="AF84" s="195">
        <v>0</v>
      </c>
      <c r="AG84" s="200">
        <v>0.11799999999999999</v>
      </c>
      <c r="AH84" s="151"/>
      <c r="AI84" s="205"/>
      <c r="AJ84" s="206"/>
    </row>
    <row r="85" spans="1:36" s="191" customFormat="1" ht="13.8" thickBot="1" x14ac:dyDescent="0.3">
      <c r="A85" s="42" t="s">
        <v>16</v>
      </c>
      <c r="B85" s="39">
        <f>SUM(B54:B84)</f>
        <v>35.799999999999997</v>
      </c>
      <c r="C85" s="39">
        <f>SUM(C54:C84)</f>
        <v>4.1459999999999999</v>
      </c>
      <c r="D85" s="41" t="s">
        <v>17</v>
      </c>
      <c r="E85" s="40">
        <f>SUM(E54:E84)</f>
        <v>81.399999999999991</v>
      </c>
      <c r="F85" s="221">
        <f>SUM(F54:F84)</f>
        <v>10.46</v>
      </c>
      <c r="G85" s="42" t="s">
        <v>18</v>
      </c>
      <c r="H85" s="39">
        <f>SUM(H54:H84)</f>
        <v>75.900000000000006</v>
      </c>
      <c r="I85" s="39">
        <f>SUM(I54:I84)</f>
        <v>13.597000000000003</v>
      </c>
      <c r="J85" s="41" t="s">
        <v>19</v>
      </c>
      <c r="K85" s="40">
        <f>SUM(K54:K84)</f>
        <v>53</v>
      </c>
      <c r="L85" s="221">
        <f>SUM(L54:L84)</f>
        <v>13.722</v>
      </c>
      <c r="M85" s="51" t="s">
        <v>20</v>
      </c>
      <c r="N85" s="39">
        <f>SUM(N54:N84)</f>
        <v>0.2</v>
      </c>
      <c r="O85" s="46">
        <f>SUM(O54:O84)</f>
        <v>9.8580000000000005</v>
      </c>
      <c r="P85" s="102" t="s">
        <v>21</v>
      </c>
      <c r="Q85" s="103">
        <f>SUM(Q54:Q84)</f>
        <v>58.7</v>
      </c>
      <c r="R85" s="115">
        <f>SUM(R54:R84)</f>
        <v>11.288000000000002</v>
      </c>
      <c r="S85" s="42" t="s">
        <v>22</v>
      </c>
      <c r="T85" s="39">
        <f>SUM(T54:T84)</f>
        <v>127.00000000000001</v>
      </c>
      <c r="U85" s="39">
        <f>SUM(U54:U84)</f>
        <v>16.640000000000004</v>
      </c>
      <c r="V85" s="216" t="s">
        <v>23</v>
      </c>
      <c r="W85" s="217">
        <f>SUM(W54:W84)</f>
        <v>51.400000000000006</v>
      </c>
      <c r="X85" s="218">
        <f>SUM(X54:X84)</f>
        <v>30.786999999999992</v>
      </c>
      <c r="Y85" s="42" t="s">
        <v>24</v>
      </c>
      <c r="Z85" s="39">
        <f>SUM(Z54:Z84)</f>
        <v>13.899999999999999</v>
      </c>
      <c r="AA85" s="230">
        <f>SUM(AA54:AA84)</f>
        <v>18.657000000000004</v>
      </c>
      <c r="AB85" s="102" t="s">
        <v>25</v>
      </c>
      <c r="AC85" s="103">
        <f>SUM(AC54:AC84)</f>
        <v>0</v>
      </c>
      <c r="AD85" s="115">
        <f>SUM(AD54:AD84)</f>
        <v>7.5779999999999985</v>
      </c>
      <c r="AE85" s="51" t="s">
        <v>26</v>
      </c>
      <c r="AF85" s="39">
        <f>SUM(AF54:AF84)</f>
        <v>0.2</v>
      </c>
      <c r="AG85" s="46">
        <f>SUM(AG54:AG84)</f>
        <v>4.1370000000000005</v>
      </c>
      <c r="AH85" s="102" t="s">
        <v>27</v>
      </c>
      <c r="AI85" s="103">
        <f>SUM(AI54:AI84)</f>
        <v>15.3</v>
      </c>
      <c r="AJ85" s="115">
        <f>SUM(AJ54:AJ84)</f>
        <v>3.9940000000000011</v>
      </c>
    </row>
    <row r="87" spans="1:36" ht="29.4" x14ac:dyDescent="0.25">
      <c r="A87" s="10"/>
      <c r="B87" s="3" t="s">
        <v>14</v>
      </c>
      <c r="C87" s="3" t="s">
        <v>15</v>
      </c>
      <c r="D87" s="290" t="s">
        <v>47</v>
      </c>
      <c r="E87" s="292" t="s">
        <v>48</v>
      </c>
    </row>
    <row r="88" spans="1:36" x14ac:dyDescent="0.25">
      <c r="A88" s="70" t="s">
        <v>16</v>
      </c>
      <c r="B88" s="43">
        <f>B85</f>
        <v>35.799999999999997</v>
      </c>
      <c r="C88" s="43">
        <f>C85</f>
        <v>4.1459999999999999</v>
      </c>
      <c r="D88" s="291">
        <f>MAX(B54:B84)</f>
        <v>19</v>
      </c>
      <c r="E88" s="291">
        <f>AVERAGE(C88:C99)</f>
        <v>12.072000000000001</v>
      </c>
    </row>
    <row r="89" spans="1:36" x14ac:dyDescent="0.25">
      <c r="A89" s="71" t="s">
        <v>17</v>
      </c>
      <c r="B89" s="43">
        <f>E85</f>
        <v>81.399999999999991</v>
      </c>
      <c r="C89" s="43">
        <f>F85</f>
        <v>10.46</v>
      </c>
      <c r="D89" s="291">
        <f>MAX(E54:E83)</f>
        <v>25.7</v>
      </c>
    </row>
    <row r="90" spans="1:36" x14ac:dyDescent="0.25">
      <c r="A90" s="70" t="s">
        <v>18</v>
      </c>
      <c r="B90" s="43">
        <f>H85</f>
        <v>75.900000000000006</v>
      </c>
      <c r="C90" s="43">
        <f>I85</f>
        <v>13.597000000000003</v>
      </c>
      <c r="D90" s="291">
        <f>MAX(H54:H84)</f>
        <v>37.799999999999997</v>
      </c>
    </row>
    <row r="91" spans="1:36" x14ac:dyDescent="0.25">
      <c r="A91" s="71" t="s">
        <v>19</v>
      </c>
      <c r="B91" s="43">
        <f>K85</f>
        <v>53</v>
      </c>
      <c r="C91" s="43">
        <f>L85</f>
        <v>13.722</v>
      </c>
      <c r="D91" s="291">
        <f>MAX(K54:K84)</f>
        <v>25.1</v>
      </c>
    </row>
    <row r="92" spans="1:36" x14ac:dyDescent="0.25">
      <c r="A92" s="70" t="s">
        <v>20</v>
      </c>
      <c r="B92" s="43">
        <f>N85</f>
        <v>0.2</v>
      </c>
      <c r="C92" s="43">
        <f>O85</f>
        <v>9.8580000000000005</v>
      </c>
      <c r="D92" s="291">
        <f>MAX(N56:N81)</f>
        <v>0</v>
      </c>
    </row>
    <row r="93" spans="1:36" x14ac:dyDescent="0.25">
      <c r="A93" s="71" t="s">
        <v>21</v>
      </c>
      <c r="B93" s="43">
        <f>Q85</f>
        <v>58.7</v>
      </c>
      <c r="C93" s="43">
        <f>R85</f>
        <v>11.288000000000002</v>
      </c>
      <c r="D93" s="291">
        <f>MAX(Q54:Q84)</f>
        <v>19</v>
      </c>
    </row>
    <row r="94" spans="1:36" x14ac:dyDescent="0.25">
      <c r="A94" s="70" t="s">
        <v>22</v>
      </c>
      <c r="B94" s="43">
        <f>T85</f>
        <v>127.00000000000001</v>
      </c>
      <c r="C94" s="43">
        <f>U85</f>
        <v>16.640000000000004</v>
      </c>
      <c r="D94" s="291">
        <f>MAX(T54:T83)</f>
        <v>26.3</v>
      </c>
    </row>
    <row r="95" spans="1:36" x14ac:dyDescent="0.25">
      <c r="A95" s="71" t="s">
        <v>23</v>
      </c>
      <c r="B95" s="43">
        <f>W85</f>
        <v>51.400000000000006</v>
      </c>
      <c r="C95" s="43">
        <f>X85</f>
        <v>30.786999999999992</v>
      </c>
      <c r="D95" s="291">
        <f>MAX(W54:W84)</f>
        <v>31.1</v>
      </c>
    </row>
    <row r="96" spans="1:36" x14ac:dyDescent="0.25">
      <c r="A96" s="70" t="s">
        <v>24</v>
      </c>
      <c r="B96" s="43">
        <f>Z85</f>
        <v>13.899999999999999</v>
      </c>
      <c r="C96" s="43">
        <f>AA85</f>
        <v>18.657000000000004</v>
      </c>
      <c r="D96" s="291">
        <f>MAX(Z54:Z83)</f>
        <v>13.2</v>
      </c>
    </row>
    <row r="97" spans="1:36" x14ac:dyDescent="0.25">
      <c r="A97" s="71" t="s">
        <v>34</v>
      </c>
      <c r="B97" s="72">
        <f>AC85</f>
        <v>0</v>
      </c>
      <c r="C97" s="72">
        <f>AD85</f>
        <v>7.5779999999999985</v>
      </c>
      <c r="D97" s="291">
        <f>MAX(AC54:AC84)</f>
        <v>0</v>
      </c>
    </row>
    <row r="98" spans="1:36" x14ac:dyDescent="0.25">
      <c r="A98" s="70" t="s">
        <v>35</v>
      </c>
      <c r="B98" s="72">
        <f>AF85</f>
        <v>0.2</v>
      </c>
      <c r="C98" s="72">
        <f>AG85</f>
        <v>4.1370000000000005</v>
      </c>
      <c r="D98" s="291">
        <f>MAX(AF54:AF84)</f>
        <v>0.2</v>
      </c>
    </row>
    <row r="99" spans="1:36" ht="13.8" thickBot="1" x14ac:dyDescent="0.3">
      <c r="A99" s="208" t="s">
        <v>36</v>
      </c>
      <c r="B99" s="209">
        <f>AI85</f>
        <v>15.3</v>
      </c>
      <c r="C99" s="209">
        <f>AJ85</f>
        <v>3.9940000000000011</v>
      </c>
      <c r="D99" s="291">
        <f>MAX(AI54:AI83)</f>
        <v>13.3</v>
      </c>
    </row>
    <row r="100" spans="1:36" ht="13.8" thickBot="1" x14ac:dyDescent="0.3">
      <c r="A100" s="210" t="s">
        <v>40</v>
      </c>
      <c r="B100" s="211">
        <f>SUM(B88:B99)</f>
        <v>512.79999999999995</v>
      </c>
      <c r="C100" s="212">
        <f>SUM(C88:C99)</f>
        <v>144.864</v>
      </c>
    </row>
    <row r="101" spans="1:36" ht="13.8" thickBot="1" x14ac:dyDescent="0.3"/>
    <row r="102" spans="1:36" s="57" customFormat="1" ht="15.6" x14ac:dyDescent="0.3">
      <c r="A102" s="337" t="s">
        <v>1</v>
      </c>
      <c r="B102" s="338"/>
      <c r="C102" s="339"/>
      <c r="D102" s="316" t="s">
        <v>2</v>
      </c>
      <c r="E102" s="317"/>
      <c r="F102" s="318"/>
      <c r="G102" s="337" t="s">
        <v>3</v>
      </c>
      <c r="H102" s="338"/>
      <c r="I102" s="339"/>
      <c r="J102" s="334" t="s">
        <v>4</v>
      </c>
      <c r="K102" s="335"/>
      <c r="L102" s="336"/>
      <c r="M102" s="341" t="s">
        <v>5</v>
      </c>
      <c r="N102" s="338"/>
      <c r="O102" s="340"/>
      <c r="P102" s="334" t="s">
        <v>6</v>
      </c>
      <c r="Q102" s="335"/>
      <c r="R102" s="336"/>
      <c r="S102" s="337" t="s">
        <v>7</v>
      </c>
      <c r="T102" s="338"/>
      <c r="U102" s="340"/>
      <c r="V102" s="334" t="s">
        <v>8</v>
      </c>
      <c r="W102" s="335"/>
      <c r="X102" s="336"/>
      <c r="Y102" s="337" t="s">
        <v>9</v>
      </c>
      <c r="Z102" s="338"/>
      <c r="AA102" s="339"/>
      <c r="AB102" s="334" t="s">
        <v>10</v>
      </c>
      <c r="AC102" s="335"/>
      <c r="AD102" s="336"/>
      <c r="AE102" s="337" t="s">
        <v>11</v>
      </c>
      <c r="AF102" s="338"/>
      <c r="AG102" s="340"/>
      <c r="AH102" s="316" t="s">
        <v>12</v>
      </c>
      <c r="AI102" s="317"/>
      <c r="AJ102" s="318"/>
    </row>
    <row r="103" spans="1:36" s="57" customFormat="1" ht="14.4" thickBot="1" x14ac:dyDescent="0.3">
      <c r="A103" s="118" t="s">
        <v>13</v>
      </c>
      <c r="B103" s="125" t="s">
        <v>14</v>
      </c>
      <c r="C103" s="126" t="s">
        <v>15</v>
      </c>
      <c r="D103" s="116" t="s">
        <v>13</v>
      </c>
      <c r="E103" s="127" t="s">
        <v>14</v>
      </c>
      <c r="F103" s="128" t="s">
        <v>15</v>
      </c>
      <c r="G103" s="118" t="s">
        <v>13</v>
      </c>
      <c r="H103" s="125" t="s">
        <v>14</v>
      </c>
      <c r="I103" s="126" t="s">
        <v>15</v>
      </c>
      <c r="J103" s="155" t="s">
        <v>13</v>
      </c>
      <c r="K103" s="156" t="s">
        <v>14</v>
      </c>
      <c r="L103" s="157" t="s">
        <v>15</v>
      </c>
      <c r="M103" s="123" t="s">
        <v>13</v>
      </c>
      <c r="N103" s="125" t="s">
        <v>14</v>
      </c>
      <c r="O103" s="197" t="s">
        <v>15</v>
      </c>
      <c r="P103" s="155" t="s">
        <v>13</v>
      </c>
      <c r="Q103" s="156" t="s">
        <v>14</v>
      </c>
      <c r="R103" s="157" t="s">
        <v>15</v>
      </c>
      <c r="S103" s="118" t="s">
        <v>13</v>
      </c>
      <c r="T103" s="125" t="s">
        <v>14</v>
      </c>
      <c r="U103" s="197" t="s">
        <v>15</v>
      </c>
      <c r="V103" s="155" t="s">
        <v>13</v>
      </c>
      <c r="W103" s="156" t="s">
        <v>14</v>
      </c>
      <c r="X103" s="157" t="s">
        <v>15</v>
      </c>
      <c r="Y103" s="118" t="s">
        <v>13</v>
      </c>
      <c r="Z103" s="125" t="s">
        <v>14</v>
      </c>
      <c r="AA103" s="126" t="s">
        <v>15</v>
      </c>
      <c r="AB103" s="155" t="s">
        <v>13</v>
      </c>
      <c r="AC103" s="156" t="s">
        <v>14</v>
      </c>
      <c r="AD103" s="157" t="s">
        <v>15</v>
      </c>
      <c r="AE103" s="118" t="s">
        <v>13</v>
      </c>
      <c r="AF103" s="125" t="s">
        <v>14</v>
      </c>
      <c r="AG103" s="197" t="s">
        <v>15</v>
      </c>
      <c r="AH103" s="116" t="s">
        <v>13</v>
      </c>
      <c r="AI103" s="127" t="s">
        <v>14</v>
      </c>
      <c r="AJ103" s="128" t="s">
        <v>15</v>
      </c>
    </row>
    <row r="104" spans="1:36" s="57" customFormat="1" ht="13.8" x14ac:dyDescent="0.25">
      <c r="A104" s="129">
        <v>44105</v>
      </c>
      <c r="B104" s="124">
        <v>0</v>
      </c>
      <c r="C104" s="130">
        <v>0.11600000000000001</v>
      </c>
      <c r="D104" s="136">
        <v>44136</v>
      </c>
      <c r="E104" s="122">
        <v>0</v>
      </c>
      <c r="F104" s="137">
        <v>0.34399999999999997</v>
      </c>
      <c r="G104" s="145">
        <v>44166</v>
      </c>
      <c r="H104" s="146">
        <v>0</v>
      </c>
      <c r="I104" s="147">
        <v>0.17399999999999999</v>
      </c>
      <c r="J104" s="173">
        <v>44197</v>
      </c>
      <c r="K104" s="159">
        <v>3</v>
      </c>
      <c r="L104" s="174">
        <v>0.36599999999999999</v>
      </c>
      <c r="M104" s="171">
        <v>44228</v>
      </c>
      <c r="N104" s="120">
        <v>3.4</v>
      </c>
      <c r="O104" s="223">
        <v>0.61199999999999999</v>
      </c>
      <c r="P104" s="173">
        <v>44256</v>
      </c>
      <c r="Q104" s="159">
        <v>2.1</v>
      </c>
      <c r="R104" s="174">
        <v>0.58099999999999996</v>
      </c>
      <c r="S104" s="131">
        <v>44287</v>
      </c>
      <c r="T104" s="154">
        <v>0</v>
      </c>
      <c r="U104" s="199">
        <v>0.51100000000000001</v>
      </c>
      <c r="V104" s="234">
        <v>44317</v>
      </c>
      <c r="W104" s="227">
        <v>0</v>
      </c>
      <c r="X104" s="235">
        <v>0.70399999999999996</v>
      </c>
      <c r="Y104" s="192">
        <v>44348</v>
      </c>
      <c r="Z104" s="193">
        <v>0</v>
      </c>
      <c r="AA104" s="194">
        <v>1.524</v>
      </c>
      <c r="AB104" s="173">
        <v>44378</v>
      </c>
      <c r="AC104" s="159">
        <v>0</v>
      </c>
      <c r="AD104" s="174">
        <v>0.36599999999999999</v>
      </c>
      <c r="AE104" s="131">
        <v>44409</v>
      </c>
      <c r="AF104" s="154">
        <v>0</v>
      </c>
      <c r="AG104" s="199">
        <v>0.16300000000000001</v>
      </c>
      <c r="AH104" s="138">
        <v>44440</v>
      </c>
      <c r="AI104" s="201">
        <v>0</v>
      </c>
      <c r="AJ104" s="202">
        <v>0.113</v>
      </c>
    </row>
    <row r="105" spans="1:36" s="57" customFormat="1" ht="13.8" x14ac:dyDescent="0.25">
      <c r="A105" s="131">
        <v>44106</v>
      </c>
      <c r="B105" s="120">
        <v>8.5</v>
      </c>
      <c r="C105" s="132">
        <v>0.156</v>
      </c>
      <c r="D105" s="138">
        <v>44137</v>
      </c>
      <c r="E105" s="117">
        <v>0</v>
      </c>
      <c r="F105" s="139">
        <v>0.34399999999999997</v>
      </c>
      <c r="G105" s="140">
        <v>44167</v>
      </c>
      <c r="H105" s="121">
        <v>0</v>
      </c>
      <c r="I105" s="141">
        <v>0.16800000000000001</v>
      </c>
      <c r="J105" s="173">
        <v>44198</v>
      </c>
      <c r="K105" s="159">
        <v>1.9</v>
      </c>
      <c r="L105" s="174">
        <v>0.35</v>
      </c>
      <c r="M105" s="171">
        <v>44229</v>
      </c>
      <c r="N105" s="120">
        <v>0</v>
      </c>
      <c r="O105" s="223">
        <v>0.58399999999999996</v>
      </c>
      <c r="P105" s="173">
        <v>44257</v>
      </c>
      <c r="Q105" s="159">
        <v>0</v>
      </c>
      <c r="R105" s="174">
        <v>0.55500000000000005</v>
      </c>
      <c r="S105" s="131">
        <v>44288</v>
      </c>
      <c r="T105" s="154">
        <v>0</v>
      </c>
      <c r="U105" s="199">
        <v>0.56100000000000005</v>
      </c>
      <c r="V105" s="228">
        <v>44318</v>
      </c>
      <c r="W105" s="220">
        <v>0</v>
      </c>
      <c r="X105" s="229">
        <v>0.67700000000000005</v>
      </c>
      <c r="Y105" s="131">
        <v>44349</v>
      </c>
      <c r="Z105" s="154">
        <v>0</v>
      </c>
      <c r="AA105" s="186">
        <v>1.4670000000000001</v>
      </c>
      <c r="AB105" s="173">
        <v>44379</v>
      </c>
      <c r="AC105" s="159">
        <v>0</v>
      </c>
      <c r="AD105" s="174">
        <v>0.34899999999999998</v>
      </c>
      <c r="AE105" s="131">
        <v>44410</v>
      </c>
      <c r="AF105" s="154">
        <v>0</v>
      </c>
      <c r="AG105" s="199">
        <v>0.16400000000000001</v>
      </c>
      <c r="AH105" s="138">
        <v>44441</v>
      </c>
      <c r="AI105" s="201">
        <v>0</v>
      </c>
      <c r="AJ105" s="202">
        <v>0.114</v>
      </c>
    </row>
    <row r="106" spans="1:36" s="57" customFormat="1" ht="13.8" x14ac:dyDescent="0.25">
      <c r="A106" s="131">
        <v>44107</v>
      </c>
      <c r="B106" s="120">
        <v>0</v>
      </c>
      <c r="C106" s="132">
        <v>0.33100000000000002</v>
      </c>
      <c r="D106" s="138">
        <v>44138</v>
      </c>
      <c r="E106" s="117">
        <v>1.2</v>
      </c>
      <c r="F106" s="139">
        <v>0.34399999999999997</v>
      </c>
      <c r="G106" s="140">
        <v>44168</v>
      </c>
      <c r="H106" s="121">
        <v>0</v>
      </c>
      <c r="I106" s="141">
        <v>0.16900000000000001</v>
      </c>
      <c r="J106" s="173">
        <v>44199</v>
      </c>
      <c r="K106" s="159">
        <v>0.1</v>
      </c>
      <c r="L106" s="174">
        <v>0.33800000000000002</v>
      </c>
      <c r="M106" s="171">
        <v>44230</v>
      </c>
      <c r="N106" s="120">
        <v>0</v>
      </c>
      <c r="O106" s="223">
        <v>0.56599999999999995</v>
      </c>
      <c r="P106" s="173">
        <v>44258</v>
      </c>
      <c r="Q106" s="159">
        <v>0.2</v>
      </c>
      <c r="R106" s="174">
        <v>0.57599999999999996</v>
      </c>
      <c r="S106" s="131">
        <v>44289</v>
      </c>
      <c r="T106" s="154">
        <v>0</v>
      </c>
      <c r="U106" s="199">
        <v>0.59199999999999997</v>
      </c>
      <c r="V106" s="228">
        <v>44319</v>
      </c>
      <c r="W106" s="220">
        <v>2.5</v>
      </c>
      <c r="X106" s="229">
        <v>0.73099999999999998</v>
      </c>
      <c r="Y106" s="131">
        <v>44350</v>
      </c>
      <c r="Z106" s="154">
        <v>0</v>
      </c>
      <c r="AA106" s="186">
        <v>1.3320000000000001</v>
      </c>
      <c r="AB106" s="173">
        <v>44380</v>
      </c>
      <c r="AC106" s="159">
        <v>0</v>
      </c>
      <c r="AD106" s="174">
        <v>0.34100000000000003</v>
      </c>
      <c r="AE106" s="131">
        <v>44411</v>
      </c>
      <c r="AF106" s="154">
        <v>0</v>
      </c>
      <c r="AG106" s="199">
        <v>0.16200000000000001</v>
      </c>
      <c r="AH106" s="138">
        <v>44442</v>
      </c>
      <c r="AI106" s="201">
        <v>0</v>
      </c>
      <c r="AJ106" s="202">
        <v>0.112</v>
      </c>
    </row>
    <row r="107" spans="1:36" s="57" customFormat="1" ht="13.8" x14ac:dyDescent="0.25">
      <c r="A107" s="131">
        <v>44108</v>
      </c>
      <c r="B107" s="120">
        <v>0</v>
      </c>
      <c r="C107" s="132">
        <v>0.19900000000000001</v>
      </c>
      <c r="D107" s="138">
        <v>44139</v>
      </c>
      <c r="E107" s="117">
        <v>0</v>
      </c>
      <c r="F107" s="139">
        <v>0.34399999999999997</v>
      </c>
      <c r="G107" s="140">
        <v>44169</v>
      </c>
      <c r="H107" s="121">
        <v>7.5</v>
      </c>
      <c r="I107" s="141">
        <v>0.182</v>
      </c>
      <c r="J107" s="173">
        <v>44200</v>
      </c>
      <c r="K107" s="159">
        <v>0</v>
      </c>
      <c r="L107" s="174">
        <v>0.32400000000000001</v>
      </c>
      <c r="M107" s="171">
        <v>44231</v>
      </c>
      <c r="N107" s="120">
        <v>0</v>
      </c>
      <c r="O107" s="223">
        <v>0.53500000000000003</v>
      </c>
      <c r="P107" s="173">
        <v>44259</v>
      </c>
      <c r="Q107" s="159">
        <v>0</v>
      </c>
      <c r="R107" s="174">
        <v>0.60699999999999998</v>
      </c>
      <c r="S107" s="131">
        <v>44290</v>
      </c>
      <c r="T107" s="154">
        <v>1.6</v>
      </c>
      <c r="U107" s="199">
        <v>0.56899999999999995</v>
      </c>
      <c r="V107" s="228">
        <v>44320</v>
      </c>
      <c r="W107" s="220">
        <v>0.1</v>
      </c>
      <c r="X107" s="229">
        <v>0.66700000000000004</v>
      </c>
      <c r="Y107" s="131">
        <v>44351</v>
      </c>
      <c r="Z107" s="154">
        <v>0</v>
      </c>
      <c r="AA107" s="186">
        <v>1.2669999999999999</v>
      </c>
      <c r="AB107" s="173">
        <v>44381</v>
      </c>
      <c r="AC107" s="159">
        <v>0</v>
      </c>
      <c r="AD107" s="174">
        <v>0.32700000000000001</v>
      </c>
      <c r="AE107" s="131">
        <v>44412</v>
      </c>
      <c r="AF107" s="154">
        <v>0</v>
      </c>
      <c r="AG107" s="199">
        <v>0.159</v>
      </c>
      <c r="AH107" s="138">
        <v>44443</v>
      </c>
      <c r="AI107" s="201">
        <v>0</v>
      </c>
      <c r="AJ107" s="202">
        <v>0.111</v>
      </c>
    </row>
    <row r="108" spans="1:36" ht="13.8" x14ac:dyDescent="0.25">
      <c r="A108" s="131">
        <v>44109</v>
      </c>
      <c r="B108" s="120">
        <v>0</v>
      </c>
      <c r="C108" s="132">
        <v>0.17599999999999999</v>
      </c>
      <c r="D108" s="138">
        <v>44140</v>
      </c>
      <c r="E108" s="117">
        <v>13.7</v>
      </c>
      <c r="F108" s="139">
        <v>0.34399999999999997</v>
      </c>
      <c r="G108" s="140">
        <v>44170</v>
      </c>
      <c r="H108" s="121">
        <v>0.5</v>
      </c>
      <c r="I108" s="141">
        <v>0.17199999999999999</v>
      </c>
      <c r="J108" s="173">
        <v>44201</v>
      </c>
      <c r="K108" s="159">
        <v>0</v>
      </c>
      <c r="L108" s="174">
        <v>0.31900000000000001</v>
      </c>
      <c r="M108" s="171">
        <v>44232</v>
      </c>
      <c r="N108" s="120">
        <v>3.1</v>
      </c>
      <c r="O108" s="223">
        <v>0.51900000000000002</v>
      </c>
      <c r="P108" s="173">
        <v>44260</v>
      </c>
      <c r="Q108" s="159">
        <v>0</v>
      </c>
      <c r="R108" s="174">
        <v>0.61099999999999999</v>
      </c>
      <c r="S108" s="131">
        <v>44291</v>
      </c>
      <c r="T108" s="154">
        <v>0</v>
      </c>
      <c r="U108" s="199">
        <v>0.53500000000000003</v>
      </c>
      <c r="V108" s="228">
        <v>44321</v>
      </c>
      <c r="W108" s="220">
        <v>0</v>
      </c>
      <c r="X108" s="229">
        <v>0.74099999999999999</v>
      </c>
      <c r="Y108" s="131">
        <v>44352</v>
      </c>
      <c r="Z108" s="154">
        <v>12.2</v>
      </c>
      <c r="AA108" s="186">
        <v>1.2829999999999999</v>
      </c>
      <c r="AB108" s="173">
        <v>44382</v>
      </c>
      <c r="AC108" s="159">
        <v>0</v>
      </c>
      <c r="AD108" s="174">
        <v>0.31</v>
      </c>
      <c r="AE108" s="131">
        <v>44413</v>
      </c>
      <c r="AF108" s="154">
        <v>0</v>
      </c>
      <c r="AG108" s="199">
        <v>0.153</v>
      </c>
      <c r="AH108" s="138">
        <v>44444</v>
      </c>
      <c r="AI108" s="201">
        <v>0</v>
      </c>
      <c r="AJ108" s="202">
        <v>0.107</v>
      </c>
    </row>
    <row r="109" spans="1:36" ht="13.8" x14ac:dyDescent="0.25">
      <c r="A109" s="131">
        <v>44110</v>
      </c>
      <c r="B109" s="120">
        <v>0</v>
      </c>
      <c r="C109" s="132">
        <v>0.16500000000000001</v>
      </c>
      <c r="D109" s="138">
        <v>44141</v>
      </c>
      <c r="E109" s="117">
        <v>4.9000000000000004</v>
      </c>
      <c r="F109" s="139">
        <v>0.32400000000000001</v>
      </c>
      <c r="G109" s="140">
        <v>44171</v>
      </c>
      <c r="H109" s="121">
        <v>0</v>
      </c>
      <c r="I109" s="141">
        <v>0.17</v>
      </c>
      <c r="J109" s="173">
        <v>44202</v>
      </c>
      <c r="K109" s="159">
        <v>3.9</v>
      </c>
      <c r="L109" s="174">
        <v>0.314</v>
      </c>
      <c r="M109" s="171">
        <v>44233</v>
      </c>
      <c r="N109" s="120">
        <v>1.2</v>
      </c>
      <c r="O109" s="223">
        <v>0.51600000000000001</v>
      </c>
      <c r="P109" s="173">
        <v>44261</v>
      </c>
      <c r="Q109" s="159">
        <v>0.7</v>
      </c>
      <c r="R109" s="174">
        <v>0.58799999999999997</v>
      </c>
      <c r="S109" s="131">
        <v>44292</v>
      </c>
      <c r="T109" s="154">
        <v>0</v>
      </c>
      <c r="U109" s="199">
        <v>0.495</v>
      </c>
      <c r="V109" s="228">
        <v>44322</v>
      </c>
      <c r="W109" s="220">
        <v>0</v>
      </c>
      <c r="X109" s="229">
        <v>0.76900000000000002</v>
      </c>
      <c r="Y109" s="131">
        <v>44353</v>
      </c>
      <c r="Z109" s="154">
        <v>0</v>
      </c>
      <c r="AA109" s="186">
        <v>1.1339999999999999</v>
      </c>
      <c r="AB109" s="173">
        <v>44383</v>
      </c>
      <c r="AC109" s="159">
        <v>0</v>
      </c>
      <c r="AD109" s="174">
        <v>0.30199999999999999</v>
      </c>
      <c r="AE109" s="131">
        <v>44414</v>
      </c>
      <c r="AF109" s="154">
        <v>0</v>
      </c>
      <c r="AG109" s="199">
        <v>0.153</v>
      </c>
      <c r="AH109" s="138">
        <v>44445</v>
      </c>
      <c r="AI109" s="201">
        <v>0</v>
      </c>
      <c r="AJ109" s="202">
        <v>0.104</v>
      </c>
    </row>
    <row r="110" spans="1:36" ht="13.8" x14ac:dyDescent="0.25">
      <c r="A110" s="131">
        <v>44111</v>
      </c>
      <c r="B110" s="120">
        <v>0</v>
      </c>
      <c r="C110" s="132">
        <v>0.158</v>
      </c>
      <c r="D110" s="138">
        <v>44142</v>
      </c>
      <c r="E110" s="117">
        <v>9.6999999999999993</v>
      </c>
      <c r="F110" s="139">
        <v>0.47799999999999998</v>
      </c>
      <c r="G110" s="140">
        <v>44172</v>
      </c>
      <c r="H110" s="121">
        <v>8.4</v>
      </c>
      <c r="I110" s="141">
        <v>0.23699999999999999</v>
      </c>
      <c r="J110" s="173">
        <v>44203</v>
      </c>
      <c r="K110" s="159">
        <v>8.1999999999999993</v>
      </c>
      <c r="L110" s="174">
        <v>0.33200000000000002</v>
      </c>
      <c r="M110" s="171">
        <v>44234</v>
      </c>
      <c r="N110" s="120">
        <v>1.2</v>
      </c>
      <c r="O110" s="223">
        <v>0.48</v>
      </c>
      <c r="P110" s="173">
        <v>44262</v>
      </c>
      <c r="Q110" s="159">
        <v>6</v>
      </c>
      <c r="R110" s="174">
        <v>0.57599999999999996</v>
      </c>
      <c r="S110" s="131">
        <v>44293</v>
      </c>
      <c r="T110" s="154">
        <v>0</v>
      </c>
      <c r="U110" s="199">
        <v>0.52100000000000002</v>
      </c>
      <c r="V110" s="228">
        <v>44323</v>
      </c>
      <c r="W110" s="220">
        <v>0</v>
      </c>
      <c r="X110" s="229">
        <v>0.872</v>
      </c>
      <c r="Y110" s="131">
        <v>44354</v>
      </c>
      <c r="Z110" s="154">
        <v>0</v>
      </c>
      <c r="AA110" s="186">
        <v>1.077</v>
      </c>
      <c r="AB110" s="173">
        <v>44384</v>
      </c>
      <c r="AC110" s="159">
        <v>0</v>
      </c>
      <c r="AD110" s="174">
        <v>0.307</v>
      </c>
      <c r="AE110" s="131">
        <v>44415</v>
      </c>
      <c r="AF110" s="154">
        <v>0</v>
      </c>
      <c r="AG110" s="199">
        <v>0.14899999999999999</v>
      </c>
      <c r="AH110" s="138">
        <v>44446</v>
      </c>
      <c r="AI110" s="201">
        <v>0</v>
      </c>
      <c r="AJ110" s="202">
        <v>0.10199999999999999</v>
      </c>
    </row>
    <row r="111" spans="1:36" ht="13.8" x14ac:dyDescent="0.25">
      <c r="A111" s="131">
        <v>44112</v>
      </c>
      <c r="B111" s="120">
        <v>0</v>
      </c>
      <c r="C111" s="132">
        <v>0.154</v>
      </c>
      <c r="D111" s="138">
        <v>44143</v>
      </c>
      <c r="E111" s="117">
        <v>0.1</v>
      </c>
      <c r="F111" s="139">
        <v>0.35199999999999998</v>
      </c>
      <c r="G111" s="140">
        <v>44173</v>
      </c>
      <c r="H111" s="121">
        <v>3.4</v>
      </c>
      <c r="I111" s="141">
        <v>0.29299999999999998</v>
      </c>
      <c r="J111" s="173">
        <v>44204</v>
      </c>
      <c r="K111" s="159">
        <v>8.8000000000000007</v>
      </c>
      <c r="L111" s="174">
        <v>0.35399999999999998</v>
      </c>
      <c r="M111" s="171">
        <v>44235</v>
      </c>
      <c r="N111" s="120">
        <v>6.8</v>
      </c>
      <c r="O111" s="223">
        <v>0.50900000000000001</v>
      </c>
      <c r="P111" s="173">
        <v>44263</v>
      </c>
      <c r="Q111" s="159">
        <v>10</v>
      </c>
      <c r="R111" s="174">
        <v>0.53500000000000003</v>
      </c>
      <c r="S111" s="131">
        <v>44294</v>
      </c>
      <c r="T111" s="154">
        <v>0</v>
      </c>
      <c r="U111" s="199">
        <v>0.55900000000000005</v>
      </c>
      <c r="V111" s="228">
        <v>44324</v>
      </c>
      <c r="W111" s="220">
        <v>0</v>
      </c>
      <c r="X111" s="229">
        <v>0.99299999999999999</v>
      </c>
      <c r="Y111" s="131">
        <v>44355</v>
      </c>
      <c r="Z111" s="154">
        <v>0</v>
      </c>
      <c r="AA111" s="186">
        <v>1.036</v>
      </c>
      <c r="AB111" s="173">
        <v>44385</v>
      </c>
      <c r="AC111" s="159">
        <v>0</v>
      </c>
      <c r="AD111" s="174">
        <v>0.29099999999999998</v>
      </c>
      <c r="AE111" s="131">
        <v>44416</v>
      </c>
      <c r="AF111" s="154">
        <v>0</v>
      </c>
      <c r="AG111" s="199">
        <v>0.14699999999999999</v>
      </c>
      <c r="AH111" s="138">
        <v>44447</v>
      </c>
      <c r="AI111" s="201">
        <v>0</v>
      </c>
      <c r="AJ111" s="202">
        <v>0.10100000000000001</v>
      </c>
    </row>
    <row r="112" spans="1:36" ht="13.8" x14ac:dyDescent="0.25">
      <c r="A112" s="131">
        <v>44113</v>
      </c>
      <c r="B112" s="120">
        <v>0</v>
      </c>
      <c r="C112" s="132">
        <v>0.14799999999999999</v>
      </c>
      <c r="D112" s="138">
        <v>44144</v>
      </c>
      <c r="E112" s="117">
        <v>0</v>
      </c>
      <c r="F112" s="139">
        <v>0.30199999999999999</v>
      </c>
      <c r="G112" s="140">
        <v>44174</v>
      </c>
      <c r="H112" s="121">
        <v>0.1</v>
      </c>
      <c r="I112" s="141">
        <v>0.24</v>
      </c>
      <c r="J112" s="173">
        <v>44205</v>
      </c>
      <c r="K112" s="159">
        <v>3.4</v>
      </c>
      <c r="L112" s="174">
        <v>0.36199999999999999</v>
      </c>
      <c r="M112" s="171">
        <v>44236</v>
      </c>
      <c r="N112" s="120">
        <v>0.2</v>
      </c>
      <c r="O112" s="223">
        <v>0.436</v>
      </c>
      <c r="P112" s="173">
        <v>44264</v>
      </c>
      <c r="Q112" s="159">
        <v>2.1</v>
      </c>
      <c r="R112" s="174">
        <v>0.48799999999999999</v>
      </c>
      <c r="S112" s="131">
        <v>44295</v>
      </c>
      <c r="T112" s="154">
        <v>0.3</v>
      </c>
      <c r="U112" s="199">
        <v>0.72599999999999998</v>
      </c>
      <c r="V112" s="228">
        <v>44325</v>
      </c>
      <c r="W112" s="220">
        <v>7.9</v>
      </c>
      <c r="X112" s="229">
        <v>1.2450000000000001</v>
      </c>
      <c r="Y112" s="131">
        <v>44356</v>
      </c>
      <c r="Z112" s="154">
        <v>0</v>
      </c>
      <c r="AA112" s="186">
        <v>0.92500000000000004</v>
      </c>
      <c r="AB112" s="173">
        <v>44386</v>
      </c>
      <c r="AC112" s="159">
        <v>0</v>
      </c>
      <c r="AD112" s="174">
        <v>0.27800000000000002</v>
      </c>
      <c r="AE112" s="131">
        <v>44417</v>
      </c>
      <c r="AF112" s="154">
        <v>0</v>
      </c>
      <c r="AG112" s="199">
        <v>0.16</v>
      </c>
      <c r="AH112" s="138">
        <v>44448</v>
      </c>
      <c r="AI112" s="201">
        <v>0</v>
      </c>
      <c r="AJ112" s="202">
        <v>0.10299999999999999</v>
      </c>
    </row>
    <row r="113" spans="1:36" ht="13.8" x14ac:dyDescent="0.25">
      <c r="A113" s="131">
        <v>44114</v>
      </c>
      <c r="B113" s="120">
        <v>0</v>
      </c>
      <c r="C113" s="132">
        <v>0.14099999999999999</v>
      </c>
      <c r="D113" s="138">
        <v>44145</v>
      </c>
      <c r="E113" s="117">
        <v>0</v>
      </c>
      <c r="F113" s="139">
        <v>0.27800000000000002</v>
      </c>
      <c r="G113" s="140">
        <v>44175</v>
      </c>
      <c r="H113" s="121">
        <v>9.8000000000000007</v>
      </c>
      <c r="I113" s="141">
        <v>0.39400000000000002</v>
      </c>
      <c r="J113" s="173">
        <v>44206</v>
      </c>
      <c r="K113" s="159">
        <v>3.6</v>
      </c>
      <c r="L113" s="174">
        <v>0.32300000000000001</v>
      </c>
      <c r="M113" s="171">
        <v>44237</v>
      </c>
      <c r="N113" s="120">
        <v>14.2</v>
      </c>
      <c r="O113" s="223">
        <v>1.0289999999999999</v>
      </c>
      <c r="P113" s="173">
        <v>44265</v>
      </c>
      <c r="Q113" s="159">
        <v>0.1</v>
      </c>
      <c r="R113" s="174">
        <v>0.48199999999999998</v>
      </c>
      <c r="S113" s="131">
        <v>44296</v>
      </c>
      <c r="T113" s="154">
        <v>0.3</v>
      </c>
      <c r="U113" s="199">
        <v>0.81599999999999995</v>
      </c>
      <c r="V113" s="228">
        <v>44326</v>
      </c>
      <c r="W113" s="220">
        <v>1.3</v>
      </c>
      <c r="X113" s="229">
        <v>1.202</v>
      </c>
      <c r="Y113" s="131">
        <v>44357</v>
      </c>
      <c r="Z113" s="154">
        <v>0</v>
      </c>
      <c r="AA113" s="186">
        <v>0.85099999999999998</v>
      </c>
      <c r="AB113" s="173">
        <v>44387</v>
      </c>
      <c r="AC113" s="159">
        <v>0</v>
      </c>
      <c r="AD113" s="174">
        <v>0.25600000000000001</v>
      </c>
      <c r="AE113" s="131">
        <v>44418</v>
      </c>
      <c r="AF113" s="154">
        <v>0</v>
      </c>
      <c r="AG113" s="199">
        <v>0.14699999999999999</v>
      </c>
      <c r="AH113" s="138">
        <v>44449</v>
      </c>
      <c r="AI113" s="201">
        <v>0</v>
      </c>
      <c r="AJ113" s="202">
        <v>0.10299999999999999</v>
      </c>
    </row>
    <row r="114" spans="1:36" ht="13.8" x14ac:dyDescent="0.25">
      <c r="A114" s="131">
        <v>44115</v>
      </c>
      <c r="B114" s="120">
        <v>0</v>
      </c>
      <c r="C114" s="132">
        <v>0.13800000000000001</v>
      </c>
      <c r="D114" s="138">
        <v>44146</v>
      </c>
      <c r="E114" s="117">
        <v>0</v>
      </c>
      <c r="F114" s="139">
        <v>0.22800000000000001</v>
      </c>
      <c r="G114" s="140">
        <v>44176</v>
      </c>
      <c r="H114" s="121">
        <v>32.1</v>
      </c>
      <c r="I114" s="141">
        <v>1.8360000000000001</v>
      </c>
      <c r="J114" s="173">
        <v>44207</v>
      </c>
      <c r="K114" s="159">
        <v>0</v>
      </c>
      <c r="L114" s="174">
        <v>0.311</v>
      </c>
      <c r="M114" s="171">
        <v>44238</v>
      </c>
      <c r="N114" s="120">
        <v>1</v>
      </c>
      <c r="O114" s="223">
        <v>1.71</v>
      </c>
      <c r="P114" s="173">
        <v>44266</v>
      </c>
      <c r="Q114" s="159">
        <v>0</v>
      </c>
      <c r="R114" s="174">
        <v>0.46300000000000002</v>
      </c>
      <c r="S114" s="131">
        <v>44297</v>
      </c>
      <c r="T114" s="154">
        <v>0</v>
      </c>
      <c r="U114" s="199">
        <v>0.83699999999999997</v>
      </c>
      <c r="V114" s="228">
        <v>44327</v>
      </c>
      <c r="W114" s="220">
        <v>0</v>
      </c>
      <c r="X114" s="229">
        <v>1.079</v>
      </c>
      <c r="Y114" s="131">
        <v>44358</v>
      </c>
      <c r="Z114" s="154">
        <v>0</v>
      </c>
      <c r="AA114" s="186">
        <v>0.81699999999999995</v>
      </c>
      <c r="AB114" s="173">
        <v>44388</v>
      </c>
      <c r="AC114" s="159">
        <v>0</v>
      </c>
      <c r="AD114" s="174">
        <v>0.245</v>
      </c>
      <c r="AE114" s="131">
        <v>44419</v>
      </c>
      <c r="AF114" s="154">
        <v>0</v>
      </c>
      <c r="AG114" s="199">
        <v>0.13</v>
      </c>
      <c r="AH114" s="138">
        <v>44450</v>
      </c>
      <c r="AI114" s="201">
        <v>0</v>
      </c>
      <c r="AJ114" s="202">
        <v>0.104</v>
      </c>
    </row>
    <row r="115" spans="1:36" ht="13.8" x14ac:dyDescent="0.25">
      <c r="A115" s="131">
        <v>44116</v>
      </c>
      <c r="B115" s="120">
        <v>0</v>
      </c>
      <c r="C115" s="132">
        <v>0.13800000000000001</v>
      </c>
      <c r="D115" s="138">
        <v>44147</v>
      </c>
      <c r="E115" s="117">
        <v>0</v>
      </c>
      <c r="F115" s="139">
        <v>0.19700000000000001</v>
      </c>
      <c r="G115" s="140">
        <v>44177</v>
      </c>
      <c r="H115" s="121">
        <v>6.4</v>
      </c>
      <c r="I115" s="141">
        <v>2.8039999999999998</v>
      </c>
      <c r="J115" s="173">
        <v>44208</v>
      </c>
      <c r="K115" s="159">
        <v>0</v>
      </c>
      <c r="L115" s="174">
        <v>0.29399999999999998</v>
      </c>
      <c r="M115" s="171">
        <v>44239</v>
      </c>
      <c r="N115" s="120">
        <v>0</v>
      </c>
      <c r="O115" s="223">
        <v>1.202</v>
      </c>
      <c r="P115" s="173">
        <v>44267</v>
      </c>
      <c r="Q115" s="159">
        <v>0</v>
      </c>
      <c r="R115" s="174">
        <v>0.45300000000000001</v>
      </c>
      <c r="S115" s="131">
        <v>44298</v>
      </c>
      <c r="T115" s="154">
        <v>0</v>
      </c>
      <c r="U115" s="199">
        <v>0.74299999999999999</v>
      </c>
      <c r="V115" s="228">
        <v>44328</v>
      </c>
      <c r="W115" s="220">
        <v>0</v>
      </c>
      <c r="X115" s="229">
        <v>0.96899999999999997</v>
      </c>
      <c r="Y115" s="131">
        <v>44359</v>
      </c>
      <c r="Z115" s="154">
        <v>0</v>
      </c>
      <c r="AA115" s="186">
        <v>0.79500000000000004</v>
      </c>
      <c r="AB115" s="173">
        <v>44389</v>
      </c>
      <c r="AC115" s="159">
        <v>0</v>
      </c>
      <c r="AD115" s="174">
        <v>0.24</v>
      </c>
      <c r="AE115" s="131">
        <v>44420</v>
      </c>
      <c r="AF115" s="154">
        <v>0</v>
      </c>
      <c r="AG115" s="199">
        <v>0.127</v>
      </c>
      <c r="AH115" s="138">
        <v>44451</v>
      </c>
      <c r="AI115" s="201">
        <v>0</v>
      </c>
      <c r="AJ115" s="202">
        <v>0.10299999999999999</v>
      </c>
    </row>
    <row r="116" spans="1:36" ht="13.8" x14ac:dyDescent="0.25">
      <c r="A116" s="131">
        <v>44117</v>
      </c>
      <c r="B116" s="120">
        <v>0</v>
      </c>
      <c r="C116" s="132">
        <v>0.13600000000000001</v>
      </c>
      <c r="D116" s="138">
        <v>44148</v>
      </c>
      <c r="E116" s="117">
        <v>0</v>
      </c>
      <c r="F116" s="139">
        <v>0.182</v>
      </c>
      <c r="G116" s="140">
        <v>44178</v>
      </c>
      <c r="H116" s="121">
        <v>0</v>
      </c>
      <c r="I116" s="141">
        <v>1.8959999999999999</v>
      </c>
      <c r="J116" s="173">
        <v>44209</v>
      </c>
      <c r="K116" s="159">
        <v>0</v>
      </c>
      <c r="L116" s="174">
        <v>0.28399999999999997</v>
      </c>
      <c r="M116" s="171">
        <v>44240</v>
      </c>
      <c r="N116" s="120">
        <v>0</v>
      </c>
      <c r="O116" s="223">
        <v>1.0169999999999999</v>
      </c>
      <c r="P116" s="173">
        <v>44268</v>
      </c>
      <c r="Q116" s="159">
        <v>0</v>
      </c>
      <c r="R116" s="174">
        <v>0.45700000000000002</v>
      </c>
      <c r="S116" s="131">
        <v>44299</v>
      </c>
      <c r="T116" s="154">
        <v>0</v>
      </c>
      <c r="U116" s="199">
        <v>0.75800000000000001</v>
      </c>
      <c r="V116" s="228">
        <v>44329</v>
      </c>
      <c r="W116" s="220">
        <v>0</v>
      </c>
      <c r="X116" s="229">
        <v>1.012</v>
      </c>
      <c r="Y116" s="131">
        <v>44360</v>
      </c>
      <c r="Z116" s="154">
        <v>0</v>
      </c>
      <c r="AA116" s="186">
        <v>0.78</v>
      </c>
      <c r="AB116" s="173">
        <v>44390</v>
      </c>
      <c r="AC116" s="159">
        <v>0</v>
      </c>
      <c r="AD116" s="174">
        <v>0.24099999999999999</v>
      </c>
      <c r="AE116" s="131">
        <v>44421</v>
      </c>
      <c r="AF116" s="154">
        <v>0</v>
      </c>
      <c r="AG116" s="199">
        <v>0.14099999999999999</v>
      </c>
      <c r="AH116" s="138">
        <v>44452</v>
      </c>
      <c r="AI116" s="201">
        <v>0.6</v>
      </c>
      <c r="AJ116" s="202">
        <v>0.11</v>
      </c>
    </row>
    <row r="117" spans="1:36" ht="13.8" x14ac:dyDescent="0.25">
      <c r="A117" s="131">
        <v>44118</v>
      </c>
      <c r="B117" s="120">
        <v>0</v>
      </c>
      <c r="C117" s="132">
        <v>0.13200000000000001</v>
      </c>
      <c r="D117" s="138">
        <v>44149</v>
      </c>
      <c r="E117" s="117">
        <v>0.8</v>
      </c>
      <c r="F117" s="139">
        <v>0.188</v>
      </c>
      <c r="G117" s="140">
        <v>44179</v>
      </c>
      <c r="H117" s="121">
        <v>0</v>
      </c>
      <c r="I117" s="141">
        <v>1.252</v>
      </c>
      <c r="J117" s="173">
        <v>44210</v>
      </c>
      <c r="K117" s="159">
        <v>0</v>
      </c>
      <c r="L117" s="174">
        <v>0.28899999999999998</v>
      </c>
      <c r="M117" s="171">
        <v>44241</v>
      </c>
      <c r="N117" s="120">
        <v>0</v>
      </c>
      <c r="O117" s="223">
        <v>0.90700000000000003</v>
      </c>
      <c r="P117" s="173">
        <v>44269</v>
      </c>
      <c r="Q117" s="159">
        <v>0</v>
      </c>
      <c r="R117" s="174">
        <v>0.45200000000000001</v>
      </c>
      <c r="S117" s="131">
        <v>44300</v>
      </c>
      <c r="T117" s="154">
        <v>5</v>
      </c>
      <c r="U117" s="199">
        <v>0.86899999999999999</v>
      </c>
      <c r="V117" s="228">
        <v>44330</v>
      </c>
      <c r="W117" s="220">
        <v>0</v>
      </c>
      <c r="X117" s="229">
        <v>1.1000000000000001</v>
      </c>
      <c r="Y117" s="131">
        <v>44361</v>
      </c>
      <c r="Z117" s="154">
        <v>0</v>
      </c>
      <c r="AA117" s="186">
        <v>0.749</v>
      </c>
      <c r="AB117" s="173">
        <v>44391</v>
      </c>
      <c r="AC117" s="159">
        <v>0</v>
      </c>
      <c r="AD117" s="174">
        <v>0.23899999999999999</v>
      </c>
      <c r="AE117" s="131">
        <v>44422</v>
      </c>
      <c r="AF117" s="154">
        <v>0</v>
      </c>
      <c r="AG117" s="199">
        <v>0.11899999999999999</v>
      </c>
      <c r="AH117" s="138">
        <v>44453</v>
      </c>
      <c r="AI117" s="201">
        <v>4.7</v>
      </c>
      <c r="AJ117" s="202">
        <v>0.13500000000000001</v>
      </c>
    </row>
    <row r="118" spans="1:36" ht="13.8" x14ac:dyDescent="0.25">
      <c r="A118" s="131">
        <v>44119</v>
      </c>
      <c r="B118" s="120">
        <v>0</v>
      </c>
      <c r="C118" s="132">
        <v>0.13100000000000001</v>
      </c>
      <c r="D118" s="138">
        <v>44150</v>
      </c>
      <c r="E118" s="117">
        <v>0.1</v>
      </c>
      <c r="F118" s="139">
        <v>0.21099999999999999</v>
      </c>
      <c r="G118" s="140">
        <v>44180</v>
      </c>
      <c r="H118" s="121">
        <v>0.2</v>
      </c>
      <c r="I118" s="141">
        <v>0.97699999999999998</v>
      </c>
      <c r="J118" s="173">
        <v>44211</v>
      </c>
      <c r="K118" s="159">
        <v>0</v>
      </c>
      <c r="L118" s="174">
        <v>0.28399999999999997</v>
      </c>
      <c r="M118" s="171">
        <v>44242</v>
      </c>
      <c r="N118" s="120">
        <v>0</v>
      </c>
      <c r="O118" s="223">
        <v>0.879</v>
      </c>
      <c r="P118" s="173">
        <v>44270</v>
      </c>
      <c r="Q118" s="159">
        <v>0</v>
      </c>
      <c r="R118" s="174">
        <v>0.44500000000000001</v>
      </c>
      <c r="S118" s="131">
        <v>44301</v>
      </c>
      <c r="T118" s="154">
        <v>13</v>
      </c>
      <c r="U118" s="199">
        <v>0.93</v>
      </c>
      <c r="V118" s="228">
        <v>44331</v>
      </c>
      <c r="W118" s="220">
        <v>0</v>
      </c>
      <c r="X118" s="229">
        <v>1.179</v>
      </c>
      <c r="Y118" s="131">
        <v>44362</v>
      </c>
      <c r="Z118" s="154">
        <v>0</v>
      </c>
      <c r="AA118" s="186">
        <v>0.73299999999999998</v>
      </c>
      <c r="AB118" s="173">
        <v>44392</v>
      </c>
      <c r="AC118" s="159">
        <v>0</v>
      </c>
      <c r="AD118" s="174">
        <v>0.23300000000000001</v>
      </c>
      <c r="AE118" s="131">
        <v>44423</v>
      </c>
      <c r="AF118" s="154">
        <v>0</v>
      </c>
      <c r="AG118" s="199">
        <v>0.122</v>
      </c>
      <c r="AH118" s="138">
        <v>44454</v>
      </c>
      <c r="AI118" s="201">
        <v>0</v>
      </c>
      <c r="AJ118" s="202">
        <v>0.129</v>
      </c>
    </row>
    <row r="119" spans="1:36" ht="13.8" x14ac:dyDescent="0.25">
      <c r="A119" s="131">
        <v>44120</v>
      </c>
      <c r="B119" s="120">
        <v>0</v>
      </c>
      <c r="C119" s="132">
        <v>0.13200000000000001</v>
      </c>
      <c r="D119" s="138">
        <v>44151</v>
      </c>
      <c r="E119" s="117">
        <v>0</v>
      </c>
      <c r="F119" s="139">
        <v>0.20499999999999999</v>
      </c>
      <c r="G119" s="140">
        <v>44181</v>
      </c>
      <c r="H119" s="121">
        <v>0</v>
      </c>
      <c r="I119" s="141">
        <v>0.79300000000000004</v>
      </c>
      <c r="J119" s="173">
        <v>44212</v>
      </c>
      <c r="K119" s="159">
        <v>0</v>
      </c>
      <c r="L119" s="174">
        <v>0.27900000000000003</v>
      </c>
      <c r="M119" s="171">
        <v>44243</v>
      </c>
      <c r="N119" s="120">
        <v>0</v>
      </c>
      <c r="O119" s="223">
        <v>0.83899999999999997</v>
      </c>
      <c r="P119" s="173">
        <v>44271</v>
      </c>
      <c r="Q119" s="159">
        <v>0</v>
      </c>
      <c r="R119" s="174">
        <v>0.45300000000000001</v>
      </c>
      <c r="S119" s="131">
        <v>44302</v>
      </c>
      <c r="T119" s="154">
        <v>1.1000000000000001</v>
      </c>
      <c r="U119" s="199">
        <v>0.80900000000000005</v>
      </c>
      <c r="V119" s="228">
        <v>44332</v>
      </c>
      <c r="W119" s="220">
        <v>0</v>
      </c>
      <c r="X119" s="229">
        <v>1.357</v>
      </c>
      <c r="Y119" s="131">
        <v>44363</v>
      </c>
      <c r="Z119" s="154">
        <v>11.7</v>
      </c>
      <c r="AA119" s="186">
        <v>0.73899999999999999</v>
      </c>
      <c r="AB119" s="173">
        <v>44393</v>
      </c>
      <c r="AC119" s="159">
        <v>0.3</v>
      </c>
      <c r="AD119" s="174">
        <v>0.218</v>
      </c>
      <c r="AE119" s="131">
        <v>44424</v>
      </c>
      <c r="AF119" s="154">
        <v>0</v>
      </c>
      <c r="AG119" s="199">
        <v>0.13300000000000001</v>
      </c>
      <c r="AH119" s="138">
        <v>44455</v>
      </c>
      <c r="AI119" s="201">
        <v>0</v>
      </c>
      <c r="AJ119" s="202">
        <v>0.11899999999999999</v>
      </c>
    </row>
    <row r="120" spans="1:36" ht="13.8" x14ac:dyDescent="0.25">
      <c r="A120" s="131">
        <v>44121</v>
      </c>
      <c r="B120" s="120">
        <v>0</v>
      </c>
      <c r="C120" s="132">
        <v>0.129</v>
      </c>
      <c r="D120" s="138">
        <v>44152</v>
      </c>
      <c r="E120" s="117">
        <v>0</v>
      </c>
      <c r="F120" s="139">
        <v>0.219</v>
      </c>
      <c r="G120" s="140">
        <v>44182</v>
      </c>
      <c r="H120" s="121">
        <v>0.2</v>
      </c>
      <c r="I120" s="141">
        <v>0.73599999999999999</v>
      </c>
      <c r="J120" s="173">
        <v>44213</v>
      </c>
      <c r="K120" s="159">
        <v>0</v>
      </c>
      <c r="L120" s="174">
        <v>0.27600000000000002</v>
      </c>
      <c r="M120" s="171">
        <v>44244</v>
      </c>
      <c r="N120" s="120">
        <v>0</v>
      </c>
      <c r="O120" s="223">
        <v>0.79200000000000004</v>
      </c>
      <c r="P120" s="173">
        <v>44272</v>
      </c>
      <c r="Q120" s="159">
        <v>0</v>
      </c>
      <c r="R120" s="174">
        <v>0.46</v>
      </c>
      <c r="S120" s="131">
        <v>44303</v>
      </c>
      <c r="T120" s="154">
        <v>0.1</v>
      </c>
      <c r="U120" s="199">
        <v>0.73099999999999998</v>
      </c>
      <c r="V120" s="228">
        <v>44333</v>
      </c>
      <c r="W120" s="220">
        <v>0</v>
      </c>
      <c r="X120" s="229">
        <v>1.399</v>
      </c>
      <c r="Y120" s="131">
        <v>44364</v>
      </c>
      <c r="Z120" s="154">
        <v>0</v>
      </c>
      <c r="AA120" s="186">
        <v>0.752</v>
      </c>
      <c r="AB120" s="173">
        <v>44394</v>
      </c>
      <c r="AC120" s="159">
        <v>0</v>
      </c>
      <c r="AD120" s="174">
        <v>0.214</v>
      </c>
      <c r="AE120" s="131">
        <v>44425</v>
      </c>
      <c r="AF120" s="154">
        <v>0</v>
      </c>
      <c r="AG120" s="199">
        <v>0.13200000000000001</v>
      </c>
      <c r="AH120" s="138">
        <v>44456</v>
      </c>
      <c r="AI120" s="201">
        <v>0</v>
      </c>
      <c r="AJ120" s="202">
        <v>0.114</v>
      </c>
    </row>
    <row r="121" spans="1:36" ht="13.8" x14ac:dyDescent="0.25">
      <c r="A121" s="131">
        <v>44122</v>
      </c>
      <c r="B121" s="120">
        <v>0</v>
      </c>
      <c r="C121" s="132">
        <v>0.126</v>
      </c>
      <c r="D121" s="138">
        <v>44153</v>
      </c>
      <c r="E121" s="117">
        <v>0</v>
      </c>
      <c r="F121" s="139">
        <v>0.216</v>
      </c>
      <c r="G121" s="140">
        <v>44183</v>
      </c>
      <c r="H121" s="121">
        <v>0</v>
      </c>
      <c r="I121" s="141">
        <v>0.66500000000000004</v>
      </c>
      <c r="J121" s="173">
        <v>44214</v>
      </c>
      <c r="K121" s="159">
        <v>0</v>
      </c>
      <c r="L121" s="174">
        <v>0.26900000000000002</v>
      </c>
      <c r="M121" s="171">
        <v>44245</v>
      </c>
      <c r="N121" s="120">
        <v>0</v>
      </c>
      <c r="O121" s="223">
        <v>0.748</v>
      </c>
      <c r="P121" s="173">
        <v>44273</v>
      </c>
      <c r="Q121" s="159">
        <v>0</v>
      </c>
      <c r="R121" s="174">
        <v>0.436</v>
      </c>
      <c r="S121" s="131">
        <v>44304</v>
      </c>
      <c r="T121" s="154">
        <v>0</v>
      </c>
      <c r="U121" s="199">
        <v>0.65700000000000003</v>
      </c>
      <c r="V121" s="228">
        <v>44334</v>
      </c>
      <c r="W121" s="220">
        <v>0</v>
      </c>
      <c r="X121" s="229">
        <v>1.421</v>
      </c>
      <c r="Y121" s="131">
        <v>44365</v>
      </c>
      <c r="Z121" s="154">
        <v>0</v>
      </c>
      <c r="AA121" s="186">
        <v>0.71799999999999997</v>
      </c>
      <c r="AB121" s="173">
        <v>44395</v>
      </c>
      <c r="AC121" s="159">
        <v>0</v>
      </c>
      <c r="AD121" s="174">
        <v>0.20799999999999999</v>
      </c>
      <c r="AE121" s="131">
        <v>44426</v>
      </c>
      <c r="AF121" s="154">
        <v>0</v>
      </c>
      <c r="AG121" s="199">
        <v>0.13100000000000001</v>
      </c>
      <c r="AH121" s="138">
        <v>44457</v>
      </c>
      <c r="AI121" s="201">
        <v>0</v>
      </c>
      <c r="AJ121" s="202">
        <v>0.112</v>
      </c>
    </row>
    <row r="122" spans="1:36" ht="13.8" x14ac:dyDescent="0.25">
      <c r="A122" s="131">
        <v>44123</v>
      </c>
      <c r="B122" s="120">
        <v>0</v>
      </c>
      <c r="C122" s="132">
        <v>0.122</v>
      </c>
      <c r="D122" s="138">
        <v>44154</v>
      </c>
      <c r="E122" s="117">
        <v>0</v>
      </c>
      <c r="F122" s="139">
        <v>0.20699999999999999</v>
      </c>
      <c r="G122" s="140">
        <v>44184</v>
      </c>
      <c r="H122" s="121">
        <v>0.4</v>
      </c>
      <c r="I122" s="141">
        <v>0.61299999999999999</v>
      </c>
      <c r="J122" s="173">
        <v>44215</v>
      </c>
      <c r="K122" s="159">
        <v>0</v>
      </c>
      <c r="L122" s="174">
        <v>0.26400000000000001</v>
      </c>
      <c r="M122" s="171">
        <v>44246</v>
      </c>
      <c r="N122" s="120">
        <v>0</v>
      </c>
      <c r="O122" s="223">
        <v>0.71</v>
      </c>
      <c r="P122" s="173">
        <v>44274</v>
      </c>
      <c r="Q122" s="159">
        <v>0.1</v>
      </c>
      <c r="R122" s="174">
        <v>0.40300000000000002</v>
      </c>
      <c r="S122" s="131">
        <v>44305</v>
      </c>
      <c r="T122" s="154">
        <v>0</v>
      </c>
      <c r="U122" s="199">
        <v>0.61699999999999999</v>
      </c>
      <c r="V122" s="228">
        <v>44335</v>
      </c>
      <c r="W122" s="220">
        <v>0</v>
      </c>
      <c r="X122" s="229">
        <v>1.4610000000000001</v>
      </c>
      <c r="Y122" s="131">
        <v>44366</v>
      </c>
      <c r="Z122" s="154">
        <v>0</v>
      </c>
      <c r="AA122" s="186">
        <v>0.67700000000000005</v>
      </c>
      <c r="AB122" s="173">
        <v>44396</v>
      </c>
      <c r="AC122" s="159">
        <v>0</v>
      </c>
      <c r="AD122" s="174">
        <v>0.20399999999999999</v>
      </c>
      <c r="AE122" s="131">
        <v>44427</v>
      </c>
      <c r="AF122" s="154">
        <v>0</v>
      </c>
      <c r="AG122" s="199">
        <v>0.13300000000000001</v>
      </c>
      <c r="AH122" s="138">
        <v>44458</v>
      </c>
      <c r="AI122" s="201">
        <v>0</v>
      </c>
      <c r="AJ122" s="202">
        <v>0.104</v>
      </c>
    </row>
    <row r="123" spans="1:36" ht="13.8" x14ac:dyDescent="0.25">
      <c r="A123" s="131">
        <v>44124</v>
      </c>
      <c r="B123" s="120">
        <v>0</v>
      </c>
      <c r="C123" s="132">
        <v>0.11899999999999999</v>
      </c>
      <c r="D123" s="138">
        <v>44155</v>
      </c>
      <c r="E123" s="117">
        <v>0</v>
      </c>
      <c r="F123" s="139">
        <v>0.19900000000000001</v>
      </c>
      <c r="G123" s="140">
        <v>44185</v>
      </c>
      <c r="H123" s="121">
        <v>0.6</v>
      </c>
      <c r="I123" s="141">
        <v>0.58599999999999997</v>
      </c>
      <c r="J123" s="173">
        <v>44216</v>
      </c>
      <c r="K123" s="159">
        <v>5.8</v>
      </c>
      <c r="L123" s="174">
        <v>0.27800000000000002</v>
      </c>
      <c r="M123" s="171">
        <v>44247</v>
      </c>
      <c r="N123" s="120">
        <v>0</v>
      </c>
      <c r="O123" s="223">
        <v>0.67500000000000004</v>
      </c>
      <c r="P123" s="173">
        <v>44275</v>
      </c>
      <c r="Q123" s="159">
        <v>0</v>
      </c>
      <c r="R123" s="174">
        <v>0.40699999999999997</v>
      </c>
      <c r="S123" s="131">
        <v>44306</v>
      </c>
      <c r="T123" s="154">
        <v>0.2</v>
      </c>
      <c r="U123" s="199">
        <v>0.57099999999999995</v>
      </c>
      <c r="V123" s="228">
        <v>44336</v>
      </c>
      <c r="W123" s="220">
        <v>0.2</v>
      </c>
      <c r="X123" s="229">
        <v>1.506</v>
      </c>
      <c r="Y123" s="131">
        <v>44367</v>
      </c>
      <c r="Z123" s="154">
        <v>0</v>
      </c>
      <c r="AA123" s="186">
        <v>0.60499999999999998</v>
      </c>
      <c r="AB123" s="173">
        <v>44397</v>
      </c>
      <c r="AC123" s="159">
        <v>0</v>
      </c>
      <c r="AD123" s="174">
        <v>0.19800000000000001</v>
      </c>
      <c r="AE123" s="131">
        <v>44428</v>
      </c>
      <c r="AF123" s="154">
        <v>0</v>
      </c>
      <c r="AG123" s="199">
        <v>0.126</v>
      </c>
      <c r="AH123" s="138">
        <v>44459</v>
      </c>
      <c r="AI123" s="201">
        <v>0</v>
      </c>
      <c r="AJ123" s="202">
        <v>0.10100000000000001</v>
      </c>
    </row>
    <row r="124" spans="1:36" ht="13.8" x14ac:dyDescent="0.25">
      <c r="A124" s="131">
        <v>44125</v>
      </c>
      <c r="B124" s="120">
        <v>0.2</v>
      </c>
      <c r="C124" s="132">
        <v>0.16800000000000001</v>
      </c>
      <c r="D124" s="138">
        <v>44156</v>
      </c>
      <c r="E124" s="117">
        <v>0</v>
      </c>
      <c r="F124" s="139">
        <v>0.19</v>
      </c>
      <c r="G124" s="140">
        <v>44186</v>
      </c>
      <c r="H124" s="121">
        <v>0</v>
      </c>
      <c r="I124" s="141">
        <v>0.52300000000000002</v>
      </c>
      <c r="J124" s="173">
        <v>44217</v>
      </c>
      <c r="K124" s="159">
        <v>0.6</v>
      </c>
      <c r="L124" s="174">
        <v>0.29799999999999999</v>
      </c>
      <c r="M124" s="171">
        <v>44248</v>
      </c>
      <c r="N124" s="120">
        <v>11.9</v>
      </c>
      <c r="O124" s="223">
        <v>0.73699999999999999</v>
      </c>
      <c r="P124" s="173">
        <v>44276</v>
      </c>
      <c r="Q124" s="159">
        <v>0.1</v>
      </c>
      <c r="R124" s="174">
        <v>0.40799999999999997</v>
      </c>
      <c r="S124" s="131">
        <v>44307</v>
      </c>
      <c r="T124" s="154">
        <v>0</v>
      </c>
      <c r="U124" s="199">
        <v>0.55800000000000005</v>
      </c>
      <c r="V124" s="228">
        <v>44337</v>
      </c>
      <c r="W124" s="220">
        <v>0</v>
      </c>
      <c r="X124" s="229">
        <v>1.4910000000000001</v>
      </c>
      <c r="Y124" s="131">
        <v>44368</v>
      </c>
      <c r="Z124" s="154">
        <v>0</v>
      </c>
      <c r="AA124" s="186">
        <v>0.55300000000000005</v>
      </c>
      <c r="AB124" s="173">
        <v>44398</v>
      </c>
      <c r="AC124" s="159">
        <v>0</v>
      </c>
      <c r="AD124" s="174">
        <v>0.189</v>
      </c>
      <c r="AE124" s="131">
        <v>44429</v>
      </c>
      <c r="AF124" s="154">
        <v>0</v>
      </c>
      <c r="AG124" s="199">
        <v>0.11899999999999999</v>
      </c>
      <c r="AH124" s="138">
        <v>44460</v>
      </c>
      <c r="AI124" s="201">
        <v>0.3</v>
      </c>
      <c r="AJ124" s="202">
        <v>0.10299999999999999</v>
      </c>
    </row>
    <row r="125" spans="1:36" ht="13.8" x14ac:dyDescent="0.25">
      <c r="A125" s="131">
        <v>44126</v>
      </c>
      <c r="B125" s="120">
        <v>18.100000000000001</v>
      </c>
      <c r="C125" s="132">
        <v>0.45400000000000001</v>
      </c>
      <c r="D125" s="138">
        <v>44157</v>
      </c>
      <c r="E125" s="117">
        <v>0</v>
      </c>
      <c r="F125" s="139">
        <v>0.184</v>
      </c>
      <c r="G125" s="140">
        <v>44187</v>
      </c>
      <c r="H125" s="121">
        <v>0</v>
      </c>
      <c r="I125" s="141">
        <v>0.49199999999999999</v>
      </c>
      <c r="J125" s="173">
        <v>44218</v>
      </c>
      <c r="K125" s="159">
        <v>4.5999999999999996</v>
      </c>
      <c r="L125" s="174">
        <v>0.35599999999999998</v>
      </c>
      <c r="M125" s="171">
        <v>44249</v>
      </c>
      <c r="N125" s="120">
        <v>3.2</v>
      </c>
      <c r="O125" s="223">
        <v>0.80600000000000005</v>
      </c>
      <c r="P125" s="173">
        <v>44277</v>
      </c>
      <c r="Q125" s="159">
        <v>0</v>
      </c>
      <c r="R125" s="174">
        <v>0.41099999999999998</v>
      </c>
      <c r="S125" s="131">
        <v>44308</v>
      </c>
      <c r="T125" s="154">
        <v>1</v>
      </c>
      <c r="U125" s="199">
        <v>0.51800000000000002</v>
      </c>
      <c r="V125" s="228">
        <v>44338</v>
      </c>
      <c r="W125" s="220">
        <v>0</v>
      </c>
      <c r="X125" s="229">
        <v>1.474</v>
      </c>
      <c r="Y125" s="131">
        <v>44369</v>
      </c>
      <c r="Z125" s="154">
        <v>0</v>
      </c>
      <c r="AA125" s="186">
        <v>0.52900000000000003</v>
      </c>
      <c r="AB125" s="173">
        <v>44399</v>
      </c>
      <c r="AC125" s="159">
        <v>0</v>
      </c>
      <c r="AD125" s="174">
        <v>0.18</v>
      </c>
      <c r="AE125" s="131">
        <v>44430</v>
      </c>
      <c r="AF125" s="154">
        <v>0</v>
      </c>
      <c r="AG125" s="199">
        <v>0.11799999999999999</v>
      </c>
      <c r="AH125" s="138">
        <v>44461</v>
      </c>
      <c r="AI125" s="201">
        <v>0</v>
      </c>
      <c r="AJ125" s="202">
        <v>0.106</v>
      </c>
    </row>
    <row r="126" spans="1:36" ht="13.8" x14ac:dyDescent="0.25">
      <c r="A126" s="131">
        <v>44127</v>
      </c>
      <c r="B126" s="120">
        <v>0</v>
      </c>
      <c r="C126" s="132">
        <v>0.41599999999999998</v>
      </c>
      <c r="D126" s="138">
        <v>44158</v>
      </c>
      <c r="E126" s="117">
        <v>0</v>
      </c>
      <c r="F126" s="139">
        <v>0.17599999999999999</v>
      </c>
      <c r="G126" s="140">
        <v>44188</v>
      </c>
      <c r="H126" s="121">
        <v>0</v>
      </c>
      <c r="I126" s="141">
        <v>0.48099999999999998</v>
      </c>
      <c r="J126" s="173">
        <v>44219</v>
      </c>
      <c r="K126" s="159">
        <v>1.6</v>
      </c>
      <c r="L126" s="174">
        <v>0.32600000000000001</v>
      </c>
      <c r="M126" s="171">
        <v>44250</v>
      </c>
      <c r="N126" s="120">
        <v>0</v>
      </c>
      <c r="O126" s="223">
        <v>0.73699999999999999</v>
      </c>
      <c r="P126" s="173">
        <v>44278</v>
      </c>
      <c r="Q126" s="159">
        <v>0</v>
      </c>
      <c r="R126" s="174">
        <v>0.41099999999999998</v>
      </c>
      <c r="S126" s="131">
        <v>44309</v>
      </c>
      <c r="T126" s="154">
        <v>0</v>
      </c>
      <c r="U126" s="199">
        <v>0.54300000000000004</v>
      </c>
      <c r="V126" s="228">
        <v>44339</v>
      </c>
      <c r="W126" s="220">
        <v>23.7</v>
      </c>
      <c r="X126" s="229">
        <v>1.5109999999999999</v>
      </c>
      <c r="Y126" s="131">
        <v>44370</v>
      </c>
      <c r="Z126" s="154">
        <v>0</v>
      </c>
      <c r="AA126" s="186">
        <v>0.50800000000000001</v>
      </c>
      <c r="AB126" s="173">
        <v>44400</v>
      </c>
      <c r="AC126" s="159">
        <v>0</v>
      </c>
      <c r="AD126" s="174">
        <v>0.17899999999999999</v>
      </c>
      <c r="AE126" s="131">
        <v>44431</v>
      </c>
      <c r="AF126" s="154">
        <v>0</v>
      </c>
      <c r="AG126" s="199">
        <v>0.124</v>
      </c>
      <c r="AH126" s="138">
        <v>44462</v>
      </c>
      <c r="AI126" s="201">
        <v>0</v>
      </c>
      <c r="AJ126" s="202">
        <v>0.10299999999999999</v>
      </c>
    </row>
    <row r="127" spans="1:36" ht="13.8" x14ac:dyDescent="0.25">
      <c r="A127" s="131">
        <v>44128</v>
      </c>
      <c r="B127" s="120">
        <v>0</v>
      </c>
      <c r="C127" s="132">
        <v>0.30099999999999999</v>
      </c>
      <c r="D127" s="138">
        <v>44159</v>
      </c>
      <c r="E127" s="117">
        <v>0</v>
      </c>
      <c r="F127" s="139">
        <v>0.17100000000000001</v>
      </c>
      <c r="G127" s="140">
        <v>44189</v>
      </c>
      <c r="H127" s="121">
        <v>0</v>
      </c>
      <c r="I127" s="141">
        <v>0.48199999999999998</v>
      </c>
      <c r="J127" s="173">
        <v>44220</v>
      </c>
      <c r="K127" s="159">
        <v>8.5</v>
      </c>
      <c r="L127" s="174">
        <v>0.72099999999999997</v>
      </c>
      <c r="M127" s="171">
        <v>44251</v>
      </c>
      <c r="N127" s="120">
        <v>0</v>
      </c>
      <c r="O127" s="223">
        <v>0.71499999999999997</v>
      </c>
      <c r="P127" s="173">
        <v>44279</v>
      </c>
      <c r="Q127" s="159">
        <v>0</v>
      </c>
      <c r="R127" s="174">
        <v>0.40899999999999997</v>
      </c>
      <c r="S127" s="131">
        <v>44310</v>
      </c>
      <c r="T127" s="154">
        <v>1.5</v>
      </c>
      <c r="U127" s="199">
        <v>0.70599999999999996</v>
      </c>
      <c r="V127" s="228">
        <v>44340</v>
      </c>
      <c r="W127" s="220">
        <v>0.2</v>
      </c>
      <c r="X127" s="229">
        <v>1.296</v>
      </c>
      <c r="Y127" s="131">
        <v>44371</v>
      </c>
      <c r="Z127" s="154">
        <v>0</v>
      </c>
      <c r="AA127" s="186">
        <v>0.47899999999999998</v>
      </c>
      <c r="AB127" s="173">
        <v>44401</v>
      </c>
      <c r="AC127" s="159">
        <v>0</v>
      </c>
      <c r="AD127" s="174">
        <v>0.17399999999999999</v>
      </c>
      <c r="AE127" s="131">
        <v>44432</v>
      </c>
      <c r="AF127" s="154">
        <v>0.6</v>
      </c>
      <c r="AG127" s="199">
        <v>0.122</v>
      </c>
      <c r="AH127" s="138">
        <v>44463</v>
      </c>
      <c r="AI127" s="201">
        <v>0</v>
      </c>
      <c r="AJ127" s="202">
        <v>9.9000000000000005E-2</v>
      </c>
    </row>
    <row r="128" spans="1:36" ht="13.8" x14ac:dyDescent="0.25">
      <c r="A128" s="131">
        <v>44129</v>
      </c>
      <c r="B128" s="120">
        <v>0</v>
      </c>
      <c r="C128" s="132">
        <v>0.251</v>
      </c>
      <c r="D128" s="138">
        <v>44160</v>
      </c>
      <c r="E128" s="117">
        <v>0</v>
      </c>
      <c r="F128" s="139">
        <v>0.16700000000000001</v>
      </c>
      <c r="G128" s="140">
        <v>44190</v>
      </c>
      <c r="H128" s="121">
        <v>0</v>
      </c>
      <c r="I128" s="141">
        <v>0.45100000000000001</v>
      </c>
      <c r="J128" s="173">
        <v>44221</v>
      </c>
      <c r="K128" s="159">
        <v>8.3000000000000007</v>
      </c>
      <c r="L128" s="174">
        <v>0.68600000000000005</v>
      </c>
      <c r="M128" s="171">
        <v>44252</v>
      </c>
      <c r="N128" s="120">
        <v>0</v>
      </c>
      <c r="O128" s="223">
        <v>0.68799999999999994</v>
      </c>
      <c r="P128" s="173">
        <v>44280</v>
      </c>
      <c r="Q128" s="159">
        <v>0</v>
      </c>
      <c r="R128" s="174">
        <v>0.41499999999999998</v>
      </c>
      <c r="S128" s="131">
        <v>44311</v>
      </c>
      <c r="T128" s="154">
        <v>6.9</v>
      </c>
      <c r="U128" s="199">
        <v>1.48</v>
      </c>
      <c r="V128" s="228">
        <v>44341</v>
      </c>
      <c r="W128" s="220">
        <v>0</v>
      </c>
      <c r="X128" s="229">
        <v>1.097</v>
      </c>
      <c r="Y128" s="131">
        <v>44372</v>
      </c>
      <c r="Z128" s="154">
        <v>0</v>
      </c>
      <c r="AA128" s="186">
        <v>0.45100000000000001</v>
      </c>
      <c r="AB128" s="173">
        <v>44402</v>
      </c>
      <c r="AC128" s="159">
        <v>0</v>
      </c>
      <c r="AD128" s="174">
        <v>0.17499999999999999</v>
      </c>
      <c r="AE128" s="131">
        <v>44433</v>
      </c>
      <c r="AF128" s="154">
        <v>0</v>
      </c>
      <c r="AG128" s="199">
        <v>0.11799999999999999</v>
      </c>
      <c r="AH128" s="138">
        <v>44464</v>
      </c>
      <c r="AI128" s="201">
        <v>0.4</v>
      </c>
      <c r="AJ128" s="202">
        <v>9.7000000000000003E-2</v>
      </c>
    </row>
    <row r="129" spans="1:36" ht="13.8" x14ac:dyDescent="0.25">
      <c r="A129" s="131">
        <v>44130</v>
      </c>
      <c r="B129" s="120">
        <v>1.6</v>
      </c>
      <c r="C129" s="132">
        <v>0.313</v>
      </c>
      <c r="D129" s="138">
        <v>44161</v>
      </c>
      <c r="E129" s="117">
        <v>21.6</v>
      </c>
      <c r="F129" s="139">
        <v>0.17799999999999999</v>
      </c>
      <c r="G129" s="140">
        <v>44191</v>
      </c>
      <c r="H129" s="121">
        <v>0</v>
      </c>
      <c r="I129" s="141">
        <v>0.42</v>
      </c>
      <c r="J129" s="173">
        <v>44222</v>
      </c>
      <c r="K129" s="159">
        <v>10.1</v>
      </c>
      <c r="L129" s="174">
        <v>0.89400000000000002</v>
      </c>
      <c r="M129" s="171">
        <v>44253</v>
      </c>
      <c r="N129" s="120">
        <v>0</v>
      </c>
      <c r="O129" s="223">
        <v>0.64</v>
      </c>
      <c r="P129" s="173">
        <v>44281</v>
      </c>
      <c r="Q129" s="159">
        <v>0</v>
      </c>
      <c r="R129" s="174">
        <v>0.4</v>
      </c>
      <c r="S129" s="131">
        <v>44312</v>
      </c>
      <c r="T129" s="154">
        <v>2.4</v>
      </c>
      <c r="U129" s="199">
        <v>1.2390000000000001</v>
      </c>
      <c r="V129" s="228">
        <v>44342</v>
      </c>
      <c r="W129" s="220">
        <v>0</v>
      </c>
      <c r="X129" s="229">
        <v>1.08</v>
      </c>
      <c r="Y129" s="131">
        <v>44373</v>
      </c>
      <c r="Z129" s="154">
        <v>0</v>
      </c>
      <c r="AA129" s="186">
        <v>0.40699999999999997</v>
      </c>
      <c r="AB129" s="173">
        <v>44403</v>
      </c>
      <c r="AC129" s="159">
        <v>0</v>
      </c>
      <c r="AD129" s="174">
        <v>0.17499999999999999</v>
      </c>
      <c r="AE129" s="131">
        <v>44434</v>
      </c>
      <c r="AF129" s="154">
        <v>0</v>
      </c>
      <c r="AG129" s="199">
        <v>0.115</v>
      </c>
      <c r="AH129" s="138">
        <v>44465</v>
      </c>
      <c r="AI129" s="201">
        <v>0</v>
      </c>
      <c r="AJ129" s="202">
        <v>9.6000000000000002E-2</v>
      </c>
    </row>
    <row r="130" spans="1:36" ht="13.8" x14ac:dyDescent="0.25">
      <c r="A130" s="131">
        <v>44131</v>
      </c>
      <c r="B130" s="120">
        <v>0</v>
      </c>
      <c r="C130" s="132">
        <v>0.34399999999999997</v>
      </c>
      <c r="D130" s="138">
        <v>44162</v>
      </c>
      <c r="E130" s="117">
        <v>23.7</v>
      </c>
      <c r="F130" s="139">
        <v>0.23400000000000001</v>
      </c>
      <c r="G130" s="140">
        <v>44192</v>
      </c>
      <c r="H130" s="121">
        <v>0</v>
      </c>
      <c r="I130" s="141">
        <v>0.39700000000000002</v>
      </c>
      <c r="J130" s="173">
        <v>44223</v>
      </c>
      <c r="K130" s="159">
        <v>0</v>
      </c>
      <c r="L130" s="174">
        <v>0.74299999999999999</v>
      </c>
      <c r="M130" s="172">
        <v>44254</v>
      </c>
      <c r="N130" s="161">
        <v>0</v>
      </c>
      <c r="O130" s="224">
        <v>0.60599999999999998</v>
      </c>
      <c r="P130" s="173">
        <v>44282</v>
      </c>
      <c r="Q130" s="159">
        <v>0</v>
      </c>
      <c r="R130" s="174">
        <v>0.375</v>
      </c>
      <c r="S130" s="131">
        <v>44313</v>
      </c>
      <c r="T130" s="154">
        <v>13</v>
      </c>
      <c r="U130" s="199">
        <v>1.077</v>
      </c>
      <c r="V130" s="228">
        <v>44343</v>
      </c>
      <c r="W130" s="220">
        <v>14</v>
      </c>
      <c r="X130" s="229">
        <v>1.282</v>
      </c>
      <c r="Y130" s="131">
        <v>44374</v>
      </c>
      <c r="Z130" s="154">
        <v>0</v>
      </c>
      <c r="AA130" s="186">
        <v>0.38400000000000001</v>
      </c>
      <c r="AB130" s="173">
        <v>44404</v>
      </c>
      <c r="AC130" s="159">
        <v>0</v>
      </c>
      <c r="AD130" s="174">
        <v>0.17499999999999999</v>
      </c>
      <c r="AE130" s="131">
        <v>44435</v>
      </c>
      <c r="AF130" s="154">
        <v>0</v>
      </c>
      <c r="AG130" s="199">
        <v>0.11899999999999999</v>
      </c>
      <c r="AH130" s="138">
        <v>44466</v>
      </c>
      <c r="AI130" s="201">
        <v>0</v>
      </c>
      <c r="AJ130" s="202">
        <v>9.4E-2</v>
      </c>
    </row>
    <row r="131" spans="1:36" ht="14.4" thickBot="1" x14ac:dyDescent="0.3">
      <c r="A131" s="131">
        <v>44132</v>
      </c>
      <c r="B131" s="120">
        <v>0</v>
      </c>
      <c r="C131" s="132">
        <v>0.34399999999999997</v>
      </c>
      <c r="D131" s="138">
        <v>44163</v>
      </c>
      <c r="E131" s="117">
        <v>0.1</v>
      </c>
      <c r="F131" s="139">
        <v>0.21099999999999999</v>
      </c>
      <c r="G131" s="140">
        <v>44193</v>
      </c>
      <c r="H131" s="121">
        <v>3</v>
      </c>
      <c r="I131" s="141">
        <v>0.41699999999999998</v>
      </c>
      <c r="J131" s="173">
        <v>44224</v>
      </c>
      <c r="K131" s="159">
        <v>0</v>
      </c>
      <c r="L131" s="174">
        <v>0.67400000000000004</v>
      </c>
      <c r="M131" s="239">
        <v>44255</v>
      </c>
      <c r="N131" s="240">
        <v>0</v>
      </c>
      <c r="O131" s="241">
        <v>0.59399999999999997</v>
      </c>
      <c r="P131" s="173">
        <v>44283</v>
      </c>
      <c r="Q131" s="159">
        <v>0</v>
      </c>
      <c r="R131" s="174">
        <v>0.36799999999999999</v>
      </c>
      <c r="S131" s="131">
        <v>44314</v>
      </c>
      <c r="T131" s="154">
        <v>3</v>
      </c>
      <c r="U131" s="199">
        <v>1.01</v>
      </c>
      <c r="V131" s="228">
        <v>44344</v>
      </c>
      <c r="W131" s="220">
        <v>1.2</v>
      </c>
      <c r="X131" s="229">
        <v>1.4339999999999999</v>
      </c>
      <c r="Y131" s="131">
        <v>44375</v>
      </c>
      <c r="Z131" s="154">
        <v>0</v>
      </c>
      <c r="AA131" s="186">
        <v>0.39</v>
      </c>
      <c r="AB131" s="173">
        <v>44405</v>
      </c>
      <c r="AC131" s="159">
        <v>0</v>
      </c>
      <c r="AD131" s="174">
        <v>0.17299999999999999</v>
      </c>
      <c r="AE131" s="131">
        <v>44436</v>
      </c>
      <c r="AF131" s="154">
        <v>0</v>
      </c>
      <c r="AG131" s="199">
        <v>0.13</v>
      </c>
      <c r="AH131" s="138">
        <v>44467</v>
      </c>
      <c r="AI131" s="201">
        <v>0</v>
      </c>
      <c r="AJ131" s="202">
        <v>9.1999999999999998E-2</v>
      </c>
    </row>
    <row r="132" spans="1:36" ht="13.8" x14ac:dyDescent="0.25">
      <c r="A132" s="131">
        <v>44133</v>
      </c>
      <c r="B132" s="120">
        <v>0</v>
      </c>
      <c r="C132" s="132">
        <v>0.34399999999999997</v>
      </c>
      <c r="D132" s="138">
        <v>44164</v>
      </c>
      <c r="E132" s="117">
        <v>0</v>
      </c>
      <c r="F132" s="139">
        <v>0.192</v>
      </c>
      <c r="G132" s="140">
        <v>44194</v>
      </c>
      <c r="H132" s="121">
        <v>2.6</v>
      </c>
      <c r="I132" s="141">
        <v>0.38400000000000001</v>
      </c>
      <c r="J132" s="173">
        <v>44225</v>
      </c>
      <c r="K132" s="159">
        <v>0</v>
      </c>
      <c r="L132" s="174">
        <v>0.629</v>
      </c>
      <c r="M132" s="319"/>
      <c r="N132" s="320"/>
      <c r="O132" s="321"/>
      <c r="P132" s="173">
        <v>44284</v>
      </c>
      <c r="Q132" s="159">
        <v>0</v>
      </c>
      <c r="R132" s="174">
        <v>0.40300000000000002</v>
      </c>
      <c r="S132" s="131">
        <v>44315</v>
      </c>
      <c r="T132" s="154">
        <v>0</v>
      </c>
      <c r="U132" s="199">
        <v>0.90800000000000003</v>
      </c>
      <c r="V132" s="228">
        <v>44345</v>
      </c>
      <c r="W132" s="220">
        <v>0</v>
      </c>
      <c r="X132" s="229">
        <v>1.375</v>
      </c>
      <c r="Y132" s="131">
        <v>44376</v>
      </c>
      <c r="Z132" s="154">
        <v>0</v>
      </c>
      <c r="AA132" s="186">
        <v>0.38600000000000001</v>
      </c>
      <c r="AB132" s="173">
        <v>44406</v>
      </c>
      <c r="AC132" s="159">
        <v>0</v>
      </c>
      <c r="AD132" s="174">
        <v>0.17</v>
      </c>
      <c r="AE132" s="131">
        <v>44437</v>
      </c>
      <c r="AF132" s="154">
        <v>0</v>
      </c>
      <c r="AG132" s="199">
        <v>0.121</v>
      </c>
      <c r="AH132" s="138">
        <v>44468</v>
      </c>
      <c r="AI132" s="201">
        <v>0</v>
      </c>
      <c r="AJ132" s="202">
        <v>9.2999999999999999E-2</v>
      </c>
    </row>
    <row r="133" spans="1:36" ht="14.4" thickBot="1" x14ac:dyDescent="0.3">
      <c r="A133" s="131">
        <v>44134</v>
      </c>
      <c r="B133" s="120">
        <v>0</v>
      </c>
      <c r="C133" s="132">
        <v>0.34399999999999997</v>
      </c>
      <c r="D133" s="148">
        <v>44165</v>
      </c>
      <c r="E133" s="149">
        <v>0.1</v>
      </c>
      <c r="F133" s="150">
        <v>0.17699999999999999</v>
      </c>
      <c r="G133" s="140">
        <v>44195</v>
      </c>
      <c r="H133" s="121">
        <v>0</v>
      </c>
      <c r="I133" s="141">
        <v>0.372</v>
      </c>
      <c r="J133" s="173">
        <v>44226</v>
      </c>
      <c r="K133" s="159">
        <v>0</v>
      </c>
      <c r="L133" s="174">
        <v>0.6</v>
      </c>
      <c r="M133" s="322"/>
      <c r="N133" s="323"/>
      <c r="O133" s="324"/>
      <c r="P133" s="173">
        <v>44285</v>
      </c>
      <c r="Q133" s="159">
        <v>0</v>
      </c>
      <c r="R133" s="174">
        <v>0.41499999999999998</v>
      </c>
      <c r="S133" s="178">
        <v>44316</v>
      </c>
      <c r="T133" s="181">
        <v>0</v>
      </c>
      <c r="U133" s="215">
        <v>0.80600000000000005</v>
      </c>
      <c r="V133" s="231">
        <v>44346</v>
      </c>
      <c r="W133" s="232">
        <v>0</v>
      </c>
      <c r="X133" s="233">
        <v>1.37</v>
      </c>
      <c r="Y133" s="133">
        <v>44377</v>
      </c>
      <c r="Z133" s="195">
        <v>0</v>
      </c>
      <c r="AA133" s="196">
        <v>0.377</v>
      </c>
      <c r="AB133" s="173">
        <v>44407</v>
      </c>
      <c r="AC133" s="159">
        <v>0</v>
      </c>
      <c r="AD133" s="174">
        <v>0.17</v>
      </c>
      <c r="AE133" s="131">
        <v>44438</v>
      </c>
      <c r="AF133" s="154">
        <v>0</v>
      </c>
      <c r="AG133" s="199">
        <v>0.107</v>
      </c>
      <c r="AH133" s="148">
        <v>44469</v>
      </c>
      <c r="AI133" s="203">
        <v>0</v>
      </c>
      <c r="AJ133" s="204">
        <v>9.1999999999999998E-2</v>
      </c>
    </row>
    <row r="134" spans="1:36" ht="14.4" thickBot="1" x14ac:dyDescent="0.3">
      <c r="A134" s="133">
        <v>44135</v>
      </c>
      <c r="B134" s="134">
        <v>0</v>
      </c>
      <c r="C134" s="135">
        <v>0.34399999999999997</v>
      </c>
      <c r="D134" s="151"/>
      <c r="E134" s="152"/>
      <c r="F134" s="153"/>
      <c r="G134" s="142">
        <v>44196</v>
      </c>
      <c r="H134" s="143">
        <v>0.1</v>
      </c>
      <c r="I134" s="144">
        <v>0.36099999999999999</v>
      </c>
      <c r="J134" s="175">
        <v>44227</v>
      </c>
      <c r="K134" s="176">
        <v>0.6</v>
      </c>
      <c r="L134" s="177">
        <v>0.58899999999999997</v>
      </c>
      <c r="M134" s="325"/>
      <c r="N134" s="326"/>
      <c r="O134" s="327"/>
      <c r="P134" s="173">
        <v>44286</v>
      </c>
      <c r="Q134" s="159">
        <v>0</v>
      </c>
      <c r="R134" s="174">
        <v>0.44400000000000001</v>
      </c>
      <c r="S134" s="182"/>
      <c r="T134" s="183"/>
      <c r="U134" s="183"/>
      <c r="V134" s="236">
        <v>44347</v>
      </c>
      <c r="W134" s="237">
        <v>0.8</v>
      </c>
      <c r="X134" s="238">
        <v>1.468</v>
      </c>
      <c r="Y134" s="183"/>
      <c r="Z134" s="183"/>
      <c r="AA134" s="184"/>
      <c r="AB134" s="173">
        <v>44408</v>
      </c>
      <c r="AC134" s="159">
        <v>0</v>
      </c>
      <c r="AD134" s="174">
        <v>0.16400000000000001</v>
      </c>
      <c r="AE134" s="133">
        <v>44439</v>
      </c>
      <c r="AF134" s="195">
        <v>0</v>
      </c>
      <c r="AG134" s="200">
        <v>0.115</v>
      </c>
      <c r="AH134" s="151"/>
      <c r="AI134" s="205"/>
      <c r="AJ134" s="206"/>
    </row>
    <row r="135" spans="1:36" s="191" customFormat="1" ht="13.8" thickBot="1" x14ac:dyDescent="0.3">
      <c r="A135" s="42" t="s">
        <v>16</v>
      </c>
      <c r="B135" s="39">
        <f>SUM(B104:B134)</f>
        <v>28.400000000000002</v>
      </c>
      <c r="C135" s="39">
        <f>SUM(C104:C134)</f>
        <v>6.6700000000000017</v>
      </c>
      <c r="D135" s="41" t="s">
        <v>17</v>
      </c>
      <c r="E135" s="40">
        <f>SUM(E104:E134)</f>
        <v>75.999999999999986</v>
      </c>
      <c r="F135" s="221">
        <f>SUM(F104:F134)</f>
        <v>7.386000000000001</v>
      </c>
      <c r="G135" s="42" t="s">
        <v>18</v>
      </c>
      <c r="H135" s="39">
        <f>SUM(H104:H134)</f>
        <v>75.3</v>
      </c>
      <c r="I135" s="39">
        <f>SUM(I104:I134)</f>
        <v>19.137000000000004</v>
      </c>
      <c r="J135" s="41" t="s">
        <v>19</v>
      </c>
      <c r="K135" s="40">
        <f>SUM(K104:K134)</f>
        <v>72.999999999999986</v>
      </c>
      <c r="L135" s="221">
        <f>SUM(L104:L134)</f>
        <v>12.725999999999999</v>
      </c>
      <c r="M135" s="51" t="s">
        <v>20</v>
      </c>
      <c r="N135" s="39">
        <f>SUM(N104:N134)</f>
        <v>46.2</v>
      </c>
      <c r="O135" s="46">
        <f>SUM(O104:O134)</f>
        <v>20.788</v>
      </c>
      <c r="P135" s="102" t="s">
        <v>21</v>
      </c>
      <c r="Q135" s="103">
        <f>SUM(Q104:Q134)</f>
        <v>21.400000000000006</v>
      </c>
      <c r="R135" s="115">
        <f>SUM(R104:R134)</f>
        <v>14.487</v>
      </c>
      <c r="S135" s="42" t="s">
        <v>22</v>
      </c>
      <c r="T135" s="39">
        <f>SUM(T104:T134)</f>
        <v>49.4</v>
      </c>
      <c r="U135" s="39">
        <f>SUM(U104:U134)</f>
        <v>22.252000000000002</v>
      </c>
      <c r="V135" s="216" t="s">
        <v>23</v>
      </c>
      <c r="W135" s="217">
        <f>SUM(W104:W134)</f>
        <v>51.900000000000006</v>
      </c>
      <c r="X135" s="218">
        <f>SUM(X104:X134)</f>
        <v>35.961999999999989</v>
      </c>
      <c r="Y135" s="42" t="s">
        <v>24</v>
      </c>
      <c r="Z135" s="39">
        <f>SUM(Z104:Z134)</f>
        <v>23.9</v>
      </c>
      <c r="AA135" s="230">
        <f>SUM(AA104:AA134)</f>
        <v>23.724999999999998</v>
      </c>
      <c r="AB135" s="102" t="s">
        <v>25</v>
      </c>
      <c r="AC135" s="103">
        <f>SUM(AC104:AC134)</f>
        <v>0.3</v>
      </c>
      <c r="AD135" s="115">
        <f>SUM(AD104:AD134)</f>
        <v>7.2910000000000004</v>
      </c>
      <c r="AE135" s="51" t="s">
        <v>26</v>
      </c>
      <c r="AF135" s="39">
        <f>SUM(AF104:AF134)</f>
        <v>0.6</v>
      </c>
      <c r="AG135" s="46">
        <f>SUM(AG104:AG134)</f>
        <v>4.1589999999999998</v>
      </c>
      <c r="AH135" s="102" t="s">
        <v>27</v>
      </c>
      <c r="AI135" s="103">
        <f>SUM(AI104:AI134)</f>
        <v>6</v>
      </c>
      <c r="AJ135" s="115">
        <f>SUM(AJ104:AJ134)</f>
        <v>3.176000000000001</v>
      </c>
    </row>
    <row r="137" spans="1:36" ht="29.4" x14ac:dyDescent="0.25">
      <c r="A137" s="10"/>
      <c r="B137" s="3" t="s">
        <v>14</v>
      </c>
      <c r="C137" s="3" t="s">
        <v>15</v>
      </c>
      <c r="D137" s="290" t="s">
        <v>47</v>
      </c>
      <c r="E137" s="292" t="s">
        <v>48</v>
      </c>
    </row>
    <row r="138" spans="1:36" x14ac:dyDescent="0.25">
      <c r="A138" s="70" t="s">
        <v>16</v>
      </c>
      <c r="B138" s="43">
        <f>B135</f>
        <v>28.400000000000002</v>
      </c>
      <c r="C138" s="43">
        <f>C135</f>
        <v>6.6700000000000017</v>
      </c>
      <c r="D138" s="291">
        <f>MAX(B104:B134)</f>
        <v>18.100000000000001</v>
      </c>
      <c r="E138" s="291">
        <f>AVERAGE(C138:C149)</f>
        <v>14.813249999999996</v>
      </c>
    </row>
    <row r="139" spans="1:36" x14ac:dyDescent="0.25">
      <c r="A139" s="71" t="s">
        <v>17</v>
      </c>
      <c r="B139" s="43">
        <f>E135</f>
        <v>75.999999999999986</v>
      </c>
      <c r="C139" s="43">
        <f>F135</f>
        <v>7.386000000000001</v>
      </c>
      <c r="D139" s="291">
        <f>MAX(E104:E133)</f>
        <v>23.7</v>
      </c>
    </row>
    <row r="140" spans="1:36" x14ac:dyDescent="0.25">
      <c r="A140" s="70" t="s">
        <v>18</v>
      </c>
      <c r="B140" s="43">
        <f>H135</f>
        <v>75.3</v>
      </c>
      <c r="C140" s="43">
        <f>I135</f>
        <v>19.137000000000004</v>
      </c>
      <c r="D140" s="291">
        <f>MAX(H104:H134)</f>
        <v>32.1</v>
      </c>
    </row>
    <row r="141" spans="1:36" x14ac:dyDescent="0.25">
      <c r="A141" s="71" t="s">
        <v>19</v>
      </c>
      <c r="B141" s="43">
        <f>K135</f>
        <v>72.999999999999986</v>
      </c>
      <c r="C141" s="43">
        <f>L135</f>
        <v>12.725999999999999</v>
      </c>
      <c r="D141" s="291">
        <f>MAX(K104:K134)</f>
        <v>10.1</v>
      </c>
    </row>
    <row r="142" spans="1:36" x14ac:dyDescent="0.25">
      <c r="A142" s="70" t="s">
        <v>20</v>
      </c>
      <c r="B142" s="43">
        <f>N135</f>
        <v>46.2</v>
      </c>
      <c r="C142" s="43">
        <f>O135</f>
        <v>20.788</v>
      </c>
      <c r="D142" s="291">
        <f>MAX(N106:N131)</f>
        <v>14.2</v>
      </c>
    </row>
    <row r="143" spans="1:36" x14ac:dyDescent="0.25">
      <c r="A143" s="71" t="s">
        <v>21</v>
      </c>
      <c r="B143" s="43">
        <f>Q135</f>
        <v>21.400000000000006</v>
      </c>
      <c r="C143" s="43">
        <f>R135</f>
        <v>14.487</v>
      </c>
      <c r="D143" s="291">
        <f>MAX(Q104:Q134)</f>
        <v>10</v>
      </c>
    </row>
    <row r="144" spans="1:36" x14ac:dyDescent="0.25">
      <c r="A144" s="70" t="s">
        <v>22</v>
      </c>
      <c r="B144" s="43">
        <f>T135</f>
        <v>49.4</v>
      </c>
      <c r="C144" s="43">
        <f>U135</f>
        <v>22.252000000000002</v>
      </c>
      <c r="D144" s="291">
        <f>MAX(T104:T133)</f>
        <v>13</v>
      </c>
    </row>
    <row r="145" spans="1:36" x14ac:dyDescent="0.25">
      <c r="A145" s="71" t="s">
        <v>23</v>
      </c>
      <c r="B145" s="43">
        <f>W135</f>
        <v>51.900000000000006</v>
      </c>
      <c r="C145" s="43">
        <f>X135</f>
        <v>35.961999999999989</v>
      </c>
      <c r="D145" s="291">
        <f>MAX(W104:W134)</f>
        <v>23.7</v>
      </c>
    </row>
    <row r="146" spans="1:36" x14ac:dyDescent="0.25">
      <c r="A146" s="70" t="s">
        <v>24</v>
      </c>
      <c r="B146" s="43">
        <f>Z135</f>
        <v>23.9</v>
      </c>
      <c r="C146" s="43">
        <f>AA135</f>
        <v>23.724999999999998</v>
      </c>
      <c r="D146" s="291">
        <f>MAX(Z104:Z133)</f>
        <v>12.2</v>
      </c>
    </row>
    <row r="147" spans="1:36" x14ac:dyDescent="0.25">
      <c r="A147" s="71" t="s">
        <v>34</v>
      </c>
      <c r="B147" s="72">
        <f>AC135</f>
        <v>0.3</v>
      </c>
      <c r="C147" s="72">
        <f>AD135</f>
        <v>7.2910000000000004</v>
      </c>
      <c r="D147" s="291">
        <f>MAX(AC104:AC134)</f>
        <v>0.3</v>
      </c>
    </row>
    <row r="148" spans="1:36" x14ac:dyDescent="0.25">
      <c r="A148" s="70" t="s">
        <v>35</v>
      </c>
      <c r="B148" s="72">
        <f>AF135</f>
        <v>0.6</v>
      </c>
      <c r="C148" s="72">
        <f>AG135</f>
        <v>4.1589999999999998</v>
      </c>
      <c r="D148" s="291">
        <f>MAX(AF104:AF134)</f>
        <v>0.6</v>
      </c>
    </row>
    <row r="149" spans="1:36" ht="13.8" thickBot="1" x14ac:dyDescent="0.3">
      <c r="A149" s="208" t="s">
        <v>36</v>
      </c>
      <c r="B149" s="209">
        <f>AI135</f>
        <v>6</v>
      </c>
      <c r="C149" s="209">
        <f>AJ135</f>
        <v>3.176000000000001</v>
      </c>
      <c r="D149" s="291">
        <f>MAX(AI104:AI133)</f>
        <v>4.7</v>
      </c>
    </row>
    <row r="150" spans="1:36" ht="13.8" thickBot="1" x14ac:dyDescent="0.3">
      <c r="A150" s="210" t="s">
        <v>40</v>
      </c>
      <c r="B150" s="211">
        <f>SUM(B138:B149)</f>
        <v>452.39999999999992</v>
      </c>
      <c r="C150" s="212">
        <f>SUM(C138:C149)</f>
        <v>177.75899999999996</v>
      </c>
    </row>
    <row r="151" spans="1:36" ht="13.8" thickBot="1" x14ac:dyDescent="0.3"/>
    <row r="152" spans="1:36" s="57" customFormat="1" ht="15.6" x14ac:dyDescent="0.3">
      <c r="A152" s="337" t="s">
        <v>1</v>
      </c>
      <c r="B152" s="338"/>
      <c r="C152" s="339"/>
      <c r="D152" s="316" t="s">
        <v>2</v>
      </c>
      <c r="E152" s="317"/>
      <c r="F152" s="318"/>
      <c r="G152" s="337" t="s">
        <v>3</v>
      </c>
      <c r="H152" s="338"/>
      <c r="I152" s="339"/>
      <c r="J152" s="334" t="s">
        <v>4</v>
      </c>
      <c r="K152" s="335"/>
      <c r="L152" s="336"/>
      <c r="M152" s="341" t="s">
        <v>5</v>
      </c>
      <c r="N152" s="338"/>
      <c r="O152" s="340"/>
      <c r="P152" s="334" t="s">
        <v>6</v>
      </c>
      <c r="Q152" s="335"/>
      <c r="R152" s="336"/>
      <c r="S152" s="337" t="s">
        <v>7</v>
      </c>
      <c r="T152" s="338"/>
      <c r="U152" s="340"/>
      <c r="V152" s="334" t="s">
        <v>8</v>
      </c>
      <c r="W152" s="335"/>
      <c r="X152" s="336"/>
      <c r="Y152" s="337" t="s">
        <v>9</v>
      </c>
      <c r="Z152" s="338"/>
      <c r="AA152" s="339"/>
      <c r="AB152" s="334" t="s">
        <v>10</v>
      </c>
      <c r="AC152" s="335"/>
      <c r="AD152" s="336"/>
      <c r="AE152" s="337" t="s">
        <v>11</v>
      </c>
      <c r="AF152" s="338"/>
      <c r="AG152" s="340"/>
      <c r="AH152" s="316" t="s">
        <v>12</v>
      </c>
      <c r="AI152" s="317"/>
      <c r="AJ152" s="318"/>
    </row>
    <row r="153" spans="1:36" s="57" customFormat="1" ht="14.4" thickBot="1" x14ac:dyDescent="0.3">
      <c r="A153" s="118" t="s">
        <v>13</v>
      </c>
      <c r="B153" s="125" t="s">
        <v>14</v>
      </c>
      <c r="C153" s="126" t="s">
        <v>15</v>
      </c>
      <c r="D153" s="116" t="s">
        <v>13</v>
      </c>
      <c r="E153" s="127" t="s">
        <v>14</v>
      </c>
      <c r="F153" s="128" t="s">
        <v>15</v>
      </c>
      <c r="G153" s="118" t="s">
        <v>13</v>
      </c>
      <c r="H153" s="125" t="s">
        <v>14</v>
      </c>
      <c r="I153" s="126" t="s">
        <v>15</v>
      </c>
      <c r="J153" s="155" t="s">
        <v>13</v>
      </c>
      <c r="K153" s="156" t="s">
        <v>14</v>
      </c>
      <c r="L153" s="157" t="s">
        <v>15</v>
      </c>
      <c r="M153" s="123" t="s">
        <v>13</v>
      </c>
      <c r="N153" s="125" t="s">
        <v>14</v>
      </c>
      <c r="O153" s="197" t="s">
        <v>15</v>
      </c>
      <c r="P153" s="155" t="s">
        <v>13</v>
      </c>
      <c r="Q153" s="156" t="s">
        <v>14</v>
      </c>
      <c r="R153" s="157" t="s">
        <v>15</v>
      </c>
      <c r="S153" s="118" t="s">
        <v>13</v>
      </c>
      <c r="T153" s="125" t="s">
        <v>14</v>
      </c>
      <c r="U153" s="197" t="s">
        <v>15</v>
      </c>
      <c r="V153" s="155" t="s">
        <v>13</v>
      </c>
      <c r="W153" s="156" t="s">
        <v>14</v>
      </c>
      <c r="X153" s="157" t="s">
        <v>15</v>
      </c>
      <c r="Y153" s="118" t="s">
        <v>13</v>
      </c>
      <c r="Z153" s="125" t="s">
        <v>14</v>
      </c>
      <c r="AA153" s="126" t="s">
        <v>15</v>
      </c>
      <c r="AB153" s="155" t="s">
        <v>13</v>
      </c>
      <c r="AC153" s="156" t="s">
        <v>14</v>
      </c>
      <c r="AD153" s="157" t="s">
        <v>15</v>
      </c>
      <c r="AE153" s="118" t="s">
        <v>13</v>
      </c>
      <c r="AF153" s="125" t="s">
        <v>14</v>
      </c>
      <c r="AG153" s="197" t="s">
        <v>15</v>
      </c>
      <c r="AH153" s="116" t="s">
        <v>13</v>
      </c>
      <c r="AI153" s="127" t="s">
        <v>14</v>
      </c>
      <c r="AJ153" s="128" t="s">
        <v>15</v>
      </c>
    </row>
    <row r="154" spans="1:36" s="57" customFormat="1" ht="13.8" x14ac:dyDescent="0.25">
      <c r="A154" s="129">
        <v>44470</v>
      </c>
      <c r="B154" s="124">
        <v>0</v>
      </c>
      <c r="C154" s="130">
        <v>0.09</v>
      </c>
      <c r="D154" s="136">
        <v>44501</v>
      </c>
      <c r="E154" s="122">
        <v>18.8</v>
      </c>
      <c r="F154" s="137">
        <v>0.72</v>
      </c>
      <c r="G154" s="145">
        <v>44531</v>
      </c>
      <c r="H154" s="146">
        <v>0</v>
      </c>
      <c r="I154" s="147">
        <v>0.126</v>
      </c>
      <c r="J154" s="173">
        <v>44562</v>
      </c>
      <c r="K154" s="159">
        <v>0</v>
      </c>
      <c r="L154" s="174">
        <v>0.14399999999999999</v>
      </c>
      <c r="M154" s="171">
        <v>44593</v>
      </c>
      <c r="N154" s="120">
        <v>0</v>
      </c>
      <c r="O154" s="223">
        <v>0.104</v>
      </c>
      <c r="P154" s="173">
        <v>44621</v>
      </c>
      <c r="Q154" s="159">
        <v>0</v>
      </c>
      <c r="R154" s="174">
        <v>0.13200000000000001</v>
      </c>
      <c r="S154" s="119">
        <v>44652</v>
      </c>
      <c r="T154" s="154">
        <v>1.9</v>
      </c>
      <c r="U154" s="154">
        <v>0.55500000000000005</v>
      </c>
      <c r="V154" s="234">
        <v>44682</v>
      </c>
      <c r="W154" s="227">
        <v>0</v>
      </c>
      <c r="X154" s="235">
        <v>0.86299999999999999</v>
      </c>
      <c r="Y154" s="119">
        <v>44713</v>
      </c>
      <c r="Z154" s="154">
        <v>0</v>
      </c>
      <c r="AA154" s="154">
        <v>1.0820000000000001</v>
      </c>
      <c r="AB154" s="173">
        <v>44743</v>
      </c>
      <c r="AC154" s="159">
        <v>0</v>
      </c>
      <c r="AD154" s="174">
        <v>0.27700000000000002</v>
      </c>
      <c r="AE154" s="131">
        <v>44774</v>
      </c>
      <c r="AF154" s="154">
        <v>0</v>
      </c>
      <c r="AG154" s="199">
        <v>0.16800000000000001</v>
      </c>
      <c r="AH154" s="244">
        <v>44805</v>
      </c>
      <c r="AI154" s="245">
        <v>0</v>
      </c>
      <c r="AJ154" s="245">
        <v>0.14199999999999999</v>
      </c>
    </row>
    <row r="155" spans="1:36" s="57" customFormat="1" ht="13.8" x14ac:dyDescent="0.25">
      <c r="A155" s="131">
        <v>44471</v>
      </c>
      <c r="B155" s="120">
        <v>0</v>
      </c>
      <c r="C155" s="132">
        <v>0.09</v>
      </c>
      <c r="D155" s="138">
        <v>44502</v>
      </c>
      <c r="E155" s="117">
        <v>0</v>
      </c>
      <c r="F155" s="139">
        <v>0.81399999999999995</v>
      </c>
      <c r="G155" s="140">
        <v>44532</v>
      </c>
      <c r="H155" s="121">
        <v>8.5</v>
      </c>
      <c r="I155" s="141">
        <v>0.16800000000000001</v>
      </c>
      <c r="J155" s="173">
        <v>44563</v>
      </c>
      <c r="K155" s="159">
        <v>0</v>
      </c>
      <c r="L155" s="174">
        <v>0.14299999999999999</v>
      </c>
      <c r="M155" s="171">
        <v>44594</v>
      </c>
      <c r="N155" s="120">
        <v>0</v>
      </c>
      <c r="O155" s="223">
        <v>0.105</v>
      </c>
      <c r="P155" s="173">
        <v>44622</v>
      </c>
      <c r="Q155" s="159">
        <v>0</v>
      </c>
      <c r="R155" s="174">
        <v>0.127</v>
      </c>
      <c r="S155" s="119">
        <v>44653</v>
      </c>
      <c r="T155" s="154">
        <v>0</v>
      </c>
      <c r="U155" s="154">
        <v>0.51</v>
      </c>
      <c r="V155" s="228">
        <v>44683</v>
      </c>
      <c r="W155" s="220">
        <v>0</v>
      </c>
      <c r="X155" s="229">
        <v>0.97099999999999997</v>
      </c>
      <c r="Y155" s="119">
        <v>44714</v>
      </c>
      <c r="Z155" s="154">
        <v>0</v>
      </c>
      <c r="AA155" s="154">
        <v>0.99199999999999999</v>
      </c>
      <c r="AB155" s="173">
        <v>44744</v>
      </c>
      <c r="AC155" s="159">
        <v>0</v>
      </c>
      <c r="AD155" s="174">
        <v>0.27400000000000002</v>
      </c>
      <c r="AE155" s="131">
        <v>44775</v>
      </c>
      <c r="AF155" s="154">
        <v>0</v>
      </c>
      <c r="AG155" s="199">
        <v>0.16800000000000001</v>
      </c>
      <c r="AH155" s="158">
        <v>44806</v>
      </c>
      <c r="AI155" s="159">
        <v>0</v>
      </c>
      <c r="AJ155" s="159">
        <v>0.13500000000000001</v>
      </c>
    </row>
    <row r="156" spans="1:36" s="57" customFormat="1" ht="13.8" x14ac:dyDescent="0.25">
      <c r="A156" s="131">
        <v>44472</v>
      </c>
      <c r="B156" s="120">
        <v>6</v>
      </c>
      <c r="C156" s="132">
        <v>9.2999999999999999E-2</v>
      </c>
      <c r="D156" s="138">
        <v>44503</v>
      </c>
      <c r="E156" s="117">
        <v>0.2</v>
      </c>
      <c r="F156" s="139">
        <v>0.40400000000000003</v>
      </c>
      <c r="G156" s="140">
        <v>44533</v>
      </c>
      <c r="H156" s="121">
        <v>0</v>
      </c>
      <c r="I156" s="141">
        <v>0.14099999999999999</v>
      </c>
      <c r="J156" s="173">
        <v>44564</v>
      </c>
      <c r="K156" s="159">
        <v>0</v>
      </c>
      <c r="L156" s="174">
        <v>0.14000000000000001</v>
      </c>
      <c r="M156" s="171">
        <v>44595</v>
      </c>
      <c r="N156" s="120">
        <v>0</v>
      </c>
      <c r="O156" s="223">
        <v>0.104</v>
      </c>
      <c r="P156" s="173">
        <v>44623</v>
      </c>
      <c r="Q156" s="159">
        <v>7.9</v>
      </c>
      <c r="R156" s="174">
        <v>0.13</v>
      </c>
      <c r="S156" s="119">
        <v>44654</v>
      </c>
      <c r="T156" s="154">
        <v>0</v>
      </c>
      <c r="U156" s="154">
        <v>0.48699999999999999</v>
      </c>
      <c r="V156" s="228">
        <v>44684</v>
      </c>
      <c r="W156" s="220">
        <v>4.5999999999999996</v>
      </c>
      <c r="X156" s="229">
        <v>0.995</v>
      </c>
      <c r="Y156" s="119">
        <v>44715</v>
      </c>
      <c r="Z156" s="154">
        <v>0</v>
      </c>
      <c r="AA156" s="154">
        <v>0.95599999999999996</v>
      </c>
      <c r="AB156" s="173">
        <v>44745</v>
      </c>
      <c r="AC156" s="159">
        <v>0</v>
      </c>
      <c r="AD156" s="174">
        <v>0.38400000000000001</v>
      </c>
      <c r="AE156" s="131">
        <v>44776</v>
      </c>
      <c r="AF156" s="154">
        <v>0</v>
      </c>
      <c r="AG156" s="199">
        <v>0.16600000000000001</v>
      </c>
      <c r="AH156" s="158">
        <v>44807</v>
      </c>
      <c r="AI156" s="159">
        <v>0</v>
      </c>
      <c r="AJ156" s="159">
        <v>0.13300000000000001</v>
      </c>
    </row>
    <row r="157" spans="1:36" s="57" customFormat="1" ht="13.8" x14ac:dyDescent="0.25">
      <c r="A157" s="131">
        <v>44473</v>
      </c>
      <c r="B157" s="120">
        <v>0</v>
      </c>
      <c r="C157" s="132">
        <v>0.105</v>
      </c>
      <c r="D157" s="138">
        <v>44504</v>
      </c>
      <c r="E157" s="117">
        <v>0</v>
      </c>
      <c r="F157" s="139">
        <v>0.314</v>
      </c>
      <c r="G157" s="140">
        <v>44534</v>
      </c>
      <c r="H157" s="121">
        <v>0</v>
      </c>
      <c r="I157" s="141">
        <v>0.13200000000000001</v>
      </c>
      <c r="J157" s="173">
        <v>44565</v>
      </c>
      <c r="K157" s="159">
        <v>0.1</v>
      </c>
      <c r="L157" s="174">
        <v>0.13900000000000001</v>
      </c>
      <c r="M157" s="171">
        <v>44596</v>
      </c>
      <c r="N157" s="120">
        <v>0</v>
      </c>
      <c r="O157" s="223">
        <v>0.105</v>
      </c>
      <c r="P157" s="173">
        <v>44624</v>
      </c>
      <c r="Q157" s="159">
        <v>13.2</v>
      </c>
      <c r="R157" s="174">
        <v>0.159</v>
      </c>
      <c r="S157" s="119">
        <v>44655</v>
      </c>
      <c r="T157" s="154">
        <v>0.6</v>
      </c>
      <c r="U157" s="154">
        <v>0.46200000000000002</v>
      </c>
      <c r="V157" s="228">
        <v>44685</v>
      </c>
      <c r="W157" s="220">
        <v>18.899999999999999</v>
      </c>
      <c r="X157" s="229">
        <v>0.97899999999999998</v>
      </c>
      <c r="Y157" s="119">
        <v>44716</v>
      </c>
      <c r="Z157" s="154">
        <v>0</v>
      </c>
      <c r="AA157" s="154">
        <v>0.90300000000000002</v>
      </c>
      <c r="AB157" s="173">
        <v>44746</v>
      </c>
      <c r="AC157" s="159">
        <v>0</v>
      </c>
      <c r="AD157" s="174">
        <v>0.26100000000000001</v>
      </c>
      <c r="AE157" s="131">
        <v>44777</v>
      </c>
      <c r="AF157" s="154">
        <v>0</v>
      </c>
      <c r="AG157" s="199">
        <v>0.16</v>
      </c>
      <c r="AH157" s="158">
        <v>44808</v>
      </c>
      <c r="AI157" s="159">
        <v>0</v>
      </c>
      <c r="AJ157" s="159">
        <v>0.129</v>
      </c>
    </row>
    <row r="158" spans="1:36" ht="13.8" x14ac:dyDescent="0.25">
      <c r="A158" s="131">
        <v>44474</v>
      </c>
      <c r="B158" s="120">
        <v>0</v>
      </c>
      <c r="C158" s="132">
        <v>9.9000000000000005E-2</v>
      </c>
      <c r="D158" s="138">
        <v>44505</v>
      </c>
      <c r="E158" s="117">
        <v>0</v>
      </c>
      <c r="F158" s="139">
        <v>0.27100000000000002</v>
      </c>
      <c r="G158" s="140">
        <v>44535</v>
      </c>
      <c r="H158" s="121">
        <v>0</v>
      </c>
      <c r="I158" s="141">
        <v>0.124</v>
      </c>
      <c r="J158" s="173">
        <v>44566</v>
      </c>
      <c r="K158" s="159">
        <v>0.3</v>
      </c>
      <c r="L158" s="174">
        <v>0.13700000000000001</v>
      </c>
      <c r="M158" s="171">
        <v>44597</v>
      </c>
      <c r="N158" s="120">
        <v>1.9</v>
      </c>
      <c r="O158" s="223">
        <v>0.108</v>
      </c>
      <c r="P158" s="173">
        <v>44625</v>
      </c>
      <c r="Q158" s="159">
        <v>0</v>
      </c>
      <c r="R158" s="174">
        <v>0.15</v>
      </c>
      <c r="S158" s="119">
        <v>44656</v>
      </c>
      <c r="T158" s="154">
        <v>14.9</v>
      </c>
      <c r="U158" s="154">
        <v>0.47299999999999998</v>
      </c>
      <c r="V158" s="228">
        <v>44686</v>
      </c>
      <c r="W158" s="220">
        <v>0.1</v>
      </c>
      <c r="X158" s="229">
        <v>0.90100000000000002</v>
      </c>
      <c r="Y158" s="119">
        <v>44717</v>
      </c>
      <c r="Z158" s="154">
        <v>0</v>
      </c>
      <c r="AA158" s="154">
        <v>0.86799999999999999</v>
      </c>
      <c r="AB158" s="173">
        <v>44747</v>
      </c>
      <c r="AC158" s="159">
        <v>0</v>
      </c>
      <c r="AD158" s="174">
        <v>0.254</v>
      </c>
      <c r="AE158" s="131">
        <v>44778</v>
      </c>
      <c r="AF158" s="154">
        <v>0</v>
      </c>
      <c r="AG158" s="199">
        <v>0.16</v>
      </c>
      <c r="AH158" s="158">
        <v>44809</v>
      </c>
      <c r="AI158" s="159">
        <v>0</v>
      </c>
      <c r="AJ158" s="159">
        <v>0.125</v>
      </c>
    </row>
    <row r="159" spans="1:36" ht="13.8" x14ac:dyDescent="0.25">
      <c r="A159" s="131">
        <v>44475</v>
      </c>
      <c r="B159" s="120">
        <v>0</v>
      </c>
      <c r="C159" s="132">
        <v>9.4E-2</v>
      </c>
      <c r="D159" s="138">
        <v>44506</v>
      </c>
      <c r="E159" s="117">
        <v>0</v>
      </c>
      <c r="F159" s="139">
        <v>0.253</v>
      </c>
      <c r="G159" s="140">
        <v>44536</v>
      </c>
      <c r="H159" s="121">
        <v>0</v>
      </c>
      <c r="I159" s="141">
        <v>0.122</v>
      </c>
      <c r="J159" s="173">
        <v>44567</v>
      </c>
      <c r="K159" s="159">
        <v>5.5</v>
      </c>
      <c r="L159" s="174">
        <v>0.15</v>
      </c>
      <c r="M159" s="171">
        <v>44598</v>
      </c>
      <c r="N159" s="120">
        <v>0</v>
      </c>
      <c r="O159" s="223">
        <v>0.111</v>
      </c>
      <c r="P159" s="173">
        <v>44626</v>
      </c>
      <c r="Q159" s="159">
        <v>0</v>
      </c>
      <c r="R159" s="174">
        <v>0.14399999999999999</v>
      </c>
      <c r="S159" s="119">
        <v>44657</v>
      </c>
      <c r="T159" s="154">
        <v>0.1</v>
      </c>
      <c r="U159" s="154">
        <v>0.44600000000000001</v>
      </c>
      <c r="V159" s="228">
        <v>44687</v>
      </c>
      <c r="W159" s="220">
        <v>0</v>
      </c>
      <c r="X159" s="229">
        <v>0.89300000000000002</v>
      </c>
      <c r="Y159" s="119">
        <v>44718</v>
      </c>
      <c r="Z159" s="154">
        <v>0</v>
      </c>
      <c r="AA159" s="154">
        <v>0.78200000000000003</v>
      </c>
      <c r="AB159" s="173">
        <v>44748</v>
      </c>
      <c r="AC159" s="159">
        <v>0</v>
      </c>
      <c r="AD159" s="174">
        <v>0.25700000000000001</v>
      </c>
      <c r="AE159" s="131">
        <v>44779</v>
      </c>
      <c r="AF159" s="154">
        <v>0</v>
      </c>
      <c r="AG159" s="199">
        <v>0.159</v>
      </c>
      <c r="AH159" s="158">
        <v>44810</v>
      </c>
      <c r="AI159" s="159">
        <v>0</v>
      </c>
      <c r="AJ159" s="159">
        <v>0.124</v>
      </c>
    </row>
    <row r="160" spans="1:36" ht="13.8" x14ac:dyDescent="0.25">
      <c r="A160" s="131">
        <v>44476</v>
      </c>
      <c r="B160" s="120">
        <v>0</v>
      </c>
      <c r="C160" s="132">
        <v>9.2999999999999999E-2</v>
      </c>
      <c r="D160" s="138">
        <v>44507</v>
      </c>
      <c r="E160" s="117">
        <v>0</v>
      </c>
      <c r="F160" s="139">
        <v>0.22900000000000001</v>
      </c>
      <c r="G160" s="140">
        <v>44537</v>
      </c>
      <c r="H160" s="121">
        <v>0</v>
      </c>
      <c r="I160" s="141">
        <v>0.123</v>
      </c>
      <c r="J160" s="173">
        <v>44568</v>
      </c>
      <c r="K160" s="159">
        <v>0</v>
      </c>
      <c r="L160" s="174">
        <v>0.13800000000000001</v>
      </c>
      <c r="M160" s="171">
        <v>44599</v>
      </c>
      <c r="N160" s="120">
        <v>0</v>
      </c>
      <c r="O160" s="223">
        <v>0.106</v>
      </c>
      <c r="P160" s="173">
        <v>44627</v>
      </c>
      <c r="Q160" s="159">
        <v>1</v>
      </c>
      <c r="R160" s="174">
        <v>0.13800000000000001</v>
      </c>
      <c r="S160" s="119">
        <v>44658</v>
      </c>
      <c r="T160" s="154">
        <v>0.1</v>
      </c>
      <c r="U160" s="154">
        <v>0.41699999999999998</v>
      </c>
      <c r="V160" s="228">
        <v>44688</v>
      </c>
      <c r="W160" s="220">
        <v>0</v>
      </c>
      <c r="X160" s="229">
        <v>0.97799999999999998</v>
      </c>
      <c r="Y160" s="119">
        <v>44719</v>
      </c>
      <c r="Z160" s="154">
        <v>0</v>
      </c>
      <c r="AA160" s="154">
        <v>0.74399999999999999</v>
      </c>
      <c r="AB160" s="173">
        <v>44749</v>
      </c>
      <c r="AC160" s="159">
        <v>0</v>
      </c>
      <c r="AD160" s="174">
        <v>0.255</v>
      </c>
      <c r="AE160" s="131">
        <v>44780</v>
      </c>
      <c r="AF160" s="154">
        <v>0</v>
      </c>
      <c r="AG160" s="199">
        <v>0.158</v>
      </c>
      <c r="AH160" s="158">
        <v>44811</v>
      </c>
      <c r="AI160" s="159">
        <v>0</v>
      </c>
      <c r="AJ160" s="159">
        <v>0.124</v>
      </c>
    </row>
    <row r="161" spans="1:36" ht="13.8" x14ac:dyDescent="0.25">
      <c r="A161" s="131">
        <v>44477</v>
      </c>
      <c r="B161" s="120">
        <v>0</v>
      </c>
      <c r="C161" s="132">
        <v>9.1999999999999998E-2</v>
      </c>
      <c r="D161" s="138">
        <v>44508</v>
      </c>
      <c r="E161" s="117">
        <v>0</v>
      </c>
      <c r="F161" s="139">
        <v>0.183</v>
      </c>
      <c r="G161" s="140">
        <v>44538</v>
      </c>
      <c r="H161" s="121">
        <v>3</v>
      </c>
      <c r="I161" s="141">
        <v>0.158</v>
      </c>
      <c r="J161" s="173">
        <v>44569</v>
      </c>
      <c r="K161" s="159">
        <v>0</v>
      </c>
      <c r="L161" s="174">
        <v>0.13600000000000001</v>
      </c>
      <c r="M161" s="171">
        <v>44600</v>
      </c>
      <c r="N161" s="120">
        <v>0</v>
      </c>
      <c r="O161" s="223">
        <v>0.107</v>
      </c>
      <c r="P161" s="173">
        <v>44628</v>
      </c>
      <c r="Q161" s="159">
        <v>0</v>
      </c>
      <c r="R161" s="174">
        <v>0.13200000000000001</v>
      </c>
      <c r="S161" s="119">
        <v>44659</v>
      </c>
      <c r="T161" s="154">
        <v>0</v>
      </c>
      <c r="U161" s="154">
        <v>0.41199999999999998</v>
      </c>
      <c r="V161" s="228">
        <v>44689</v>
      </c>
      <c r="W161" s="220">
        <v>0</v>
      </c>
      <c r="X161" s="229">
        <v>1.1459999999999999</v>
      </c>
      <c r="Y161" s="119">
        <v>44720</v>
      </c>
      <c r="Z161" s="154">
        <v>0</v>
      </c>
      <c r="AA161" s="154">
        <v>0.72699999999999998</v>
      </c>
      <c r="AB161" s="173">
        <v>44750</v>
      </c>
      <c r="AC161" s="159">
        <v>0</v>
      </c>
      <c r="AD161" s="174">
        <v>0.248</v>
      </c>
      <c r="AE161" s="131">
        <v>44781</v>
      </c>
      <c r="AF161" s="154">
        <v>0</v>
      </c>
      <c r="AG161" s="199">
        <v>0.158</v>
      </c>
      <c r="AH161" s="158">
        <v>44812</v>
      </c>
      <c r="AI161" s="159">
        <v>0</v>
      </c>
      <c r="AJ161" s="159">
        <v>0.122</v>
      </c>
    </row>
    <row r="162" spans="1:36" ht="13.8" x14ac:dyDescent="0.25">
      <c r="A162" s="131">
        <v>44478</v>
      </c>
      <c r="B162" s="120">
        <v>0</v>
      </c>
      <c r="C162" s="132">
        <v>9.0999999999999998E-2</v>
      </c>
      <c r="D162" s="138">
        <v>44509</v>
      </c>
      <c r="E162" s="117">
        <v>0</v>
      </c>
      <c r="F162" s="139">
        <v>0.16</v>
      </c>
      <c r="G162" s="140">
        <v>44539</v>
      </c>
      <c r="H162" s="121">
        <v>0</v>
      </c>
      <c r="I162" s="141">
        <v>0.14599999999999999</v>
      </c>
      <c r="J162" s="173">
        <v>44570</v>
      </c>
      <c r="K162" s="159">
        <v>0</v>
      </c>
      <c r="L162" s="174">
        <v>0.13500000000000001</v>
      </c>
      <c r="M162" s="171">
        <v>44601</v>
      </c>
      <c r="N162" s="120">
        <v>0</v>
      </c>
      <c r="O162" s="223">
        <v>0.105</v>
      </c>
      <c r="P162" s="173">
        <v>44629</v>
      </c>
      <c r="Q162" s="159">
        <v>0</v>
      </c>
      <c r="R162" s="174">
        <v>0.129</v>
      </c>
      <c r="S162" s="119">
        <v>44660</v>
      </c>
      <c r="T162" s="154">
        <v>0</v>
      </c>
      <c r="U162" s="154">
        <v>0.40699999999999997</v>
      </c>
      <c r="V162" s="228">
        <v>44690</v>
      </c>
      <c r="W162" s="220">
        <v>0</v>
      </c>
      <c r="X162" s="229">
        <v>1.361</v>
      </c>
      <c r="Y162" s="119">
        <v>44721</v>
      </c>
      <c r="Z162" s="154">
        <v>0</v>
      </c>
      <c r="AA162" s="154">
        <v>0.71499999999999997</v>
      </c>
      <c r="AB162" s="173">
        <v>44751</v>
      </c>
      <c r="AC162" s="159">
        <v>0</v>
      </c>
      <c r="AD162" s="174">
        <v>0.246</v>
      </c>
      <c r="AE162" s="131">
        <v>44782</v>
      </c>
      <c r="AF162" s="154">
        <v>0</v>
      </c>
      <c r="AG162" s="199">
        <v>0.157</v>
      </c>
      <c r="AH162" s="158">
        <v>44813</v>
      </c>
      <c r="AI162" s="159">
        <v>0</v>
      </c>
      <c r="AJ162" s="159">
        <v>0.11700000000000001</v>
      </c>
    </row>
    <row r="163" spans="1:36" ht="13.8" x14ac:dyDescent="0.25">
      <c r="A163" s="131">
        <v>44479</v>
      </c>
      <c r="B163" s="120">
        <v>0</v>
      </c>
      <c r="C163" s="132">
        <v>9.7000000000000003E-2</v>
      </c>
      <c r="D163" s="138">
        <v>44510</v>
      </c>
      <c r="E163" s="117">
        <v>0</v>
      </c>
      <c r="F163" s="139">
        <v>0.156</v>
      </c>
      <c r="G163" s="140">
        <v>44540</v>
      </c>
      <c r="H163" s="121">
        <v>0</v>
      </c>
      <c r="I163" s="141">
        <v>0.13200000000000001</v>
      </c>
      <c r="J163" s="173">
        <v>44571</v>
      </c>
      <c r="K163" s="159">
        <v>0</v>
      </c>
      <c r="L163" s="174">
        <v>0.13200000000000001</v>
      </c>
      <c r="M163" s="171">
        <v>44602</v>
      </c>
      <c r="N163" s="120">
        <v>0</v>
      </c>
      <c r="O163" s="223">
        <v>0.104</v>
      </c>
      <c r="P163" s="173">
        <v>44630</v>
      </c>
      <c r="Q163" s="159">
        <v>0</v>
      </c>
      <c r="R163" s="174">
        <v>0.13100000000000001</v>
      </c>
      <c r="S163" s="119">
        <v>44661</v>
      </c>
      <c r="T163" s="154">
        <v>0</v>
      </c>
      <c r="U163" s="154">
        <v>0.44</v>
      </c>
      <c r="V163" s="228">
        <v>44691</v>
      </c>
      <c r="W163" s="220">
        <v>0</v>
      </c>
      <c r="X163" s="229">
        <v>1.4650000000000001</v>
      </c>
      <c r="Y163" s="119">
        <v>44722</v>
      </c>
      <c r="Z163" s="154">
        <v>0</v>
      </c>
      <c r="AA163" s="154">
        <v>0.69699999999999995</v>
      </c>
      <c r="AB163" s="173">
        <v>44752</v>
      </c>
      <c r="AC163" s="159">
        <v>0</v>
      </c>
      <c r="AD163" s="174">
        <v>0.23899999999999999</v>
      </c>
      <c r="AE163" s="131">
        <v>44783</v>
      </c>
      <c r="AF163" s="154">
        <v>0.5</v>
      </c>
      <c r="AG163" s="199">
        <v>0.155</v>
      </c>
      <c r="AH163" s="158">
        <v>44814</v>
      </c>
      <c r="AI163" s="159">
        <v>0</v>
      </c>
      <c r="AJ163" s="159">
        <v>0.11700000000000001</v>
      </c>
    </row>
    <row r="164" spans="1:36" ht="13.8" x14ac:dyDescent="0.25">
      <c r="A164" s="131">
        <v>44480</v>
      </c>
      <c r="B164" s="120">
        <v>0</v>
      </c>
      <c r="C164" s="132">
        <v>0.10199999999999999</v>
      </c>
      <c r="D164" s="138">
        <v>44511</v>
      </c>
      <c r="E164" s="117">
        <v>0</v>
      </c>
      <c r="F164" s="139">
        <v>0.152</v>
      </c>
      <c r="G164" s="140">
        <v>44541</v>
      </c>
      <c r="H164" s="121">
        <v>0</v>
      </c>
      <c r="I164" s="141">
        <v>0.13600000000000001</v>
      </c>
      <c r="J164" s="173">
        <v>44572</v>
      </c>
      <c r="K164" s="159">
        <v>0</v>
      </c>
      <c r="L164" s="174">
        <v>0.129</v>
      </c>
      <c r="M164" s="171">
        <v>44603</v>
      </c>
      <c r="N164" s="120">
        <v>0</v>
      </c>
      <c r="O164" s="223">
        <v>0.105</v>
      </c>
      <c r="P164" s="173">
        <v>44631</v>
      </c>
      <c r="Q164" s="159">
        <v>7.8</v>
      </c>
      <c r="R164" s="174">
        <v>0.13600000000000001</v>
      </c>
      <c r="S164" s="119">
        <v>44662</v>
      </c>
      <c r="T164" s="154">
        <v>0</v>
      </c>
      <c r="U164" s="154">
        <v>0.46300000000000002</v>
      </c>
      <c r="V164" s="228">
        <v>44692</v>
      </c>
      <c r="W164" s="220">
        <v>0</v>
      </c>
      <c r="X164" s="229">
        <v>1.7230000000000001</v>
      </c>
      <c r="Y164" s="119">
        <v>44723</v>
      </c>
      <c r="Z164" s="154">
        <v>0</v>
      </c>
      <c r="AA164" s="154">
        <v>0.67700000000000005</v>
      </c>
      <c r="AB164" s="173">
        <v>44753</v>
      </c>
      <c r="AC164" s="159">
        <v>0</v>
      </c>
      <c r="AD164" s="174">
        <v>0.23</v>
      </c>
      <c r="AE164" s="131">
        <v>44784</v>
      </c>
      <c r="AF164" s="154">
        <v>0</v>
      </c>
      <c r="AG164" s="199">
        <v>0.157</v>
      </c>
      <c r="AH164" s="158">
        <v>44815</v>
      </c>
      <c r="AI164" s="159">
        <v>0</v>
      </c>
      <c r="AJ164" s="159">
        <v>0.11600000000000001</v>
      </c>
    </row>
    <row r="165" spans="1:36" ht="13.8" x14ac:dyDescent="0.25">
      <c r="A165" s="131">
        <v>44481</v>
      </c>
      <c r="B165" s="120">
        <v>0</v>
      </c>
      <c r="C165" s="132">
        <v>0.10100000000000001</v>
      </c>
      <c r="D165" s="138">
        <v>44512</v>
      </c>
      <c r="E165" s="117">
        <v>0</v>
      </c>
      <c r="F165" s="139">
        <v>0.14199999999999999</v>
      </c>
      <c r="G165" s="140">
        <v>44542</v>
      </c>
      <c r="H165" s="121">
        <v>0</v>
      </c>
      <c r="I165" s="141">
        <v>0.13500000000000001</v>
      </c>
      <c r="J165" s="173">
        <v>44573</v>
      </c>
      <c r="K165" s="159">
        <v>0</v>
      </c>
      <c r="L165" s="174">
        <v>0.128</v>
      </c>
      <c r="M165" s="171">
        <v>44604</v>
      </c>
      <c r="N165" s="120">
        <v>0</v>
      </c>
      <c r="O165" s="223">
        <v>0.105</v>
      </c>
      <c r="P165" s="173">
        <v>44632</v>
      </c>
      <c r="Q165" s="159">
        <v>0.8</v>
      </c>
      <c r="R165" s="174">
        <v>0.16500000000000001</v>
      </c>
      <c r="S165" s="119">
        <v>44663</v>
      </c>
      <c r="T165" s="154">
        <v>3.2</v>
      </c>
      <c r="U165" s="154">
        <v>0.50700000000000001</v>
      </c>
      <c r="V165" s="228">
        <v>44693</v>
      </c>
      <c r="W165" s="220">
        <v>0</v>
      </c>
      <c r="X165" s="229">
        <v>1.7030000000000001</v>
      </c>
      <c r="Y165" s="119">
        <v>44724</v>
      </c>
      <c r="Z165" s="154">
        <v>0</v>
      </c>
      <c r="AA165" s="154">
        <v>0.65900000000000003</v>
      </c>
      <c r="AB165" s="173">
        <v>44754</v>
      </c>
      <c r="AC165" s="159">
        <v>0</v>
      </c>
      <c r="AD165" s="174">
        <v>0.224</v>
      </c>
      <c r="AE165" s="131">
        <v>44785</v>
      </c>
      <c r="AF165" s="154">
        <v>0</v>
      </c>
      <c r="AG165" s="199">
        <v>0.14599999999999999</v>
      </c>
      <c r="AH165" s="158">
        <v>44816</v>
      </c>
      <c r="AI165" s="159">
        <v>0</v>
      </c>
      <c r="AJ165" s="159">
        <v>0.114</v>
      </c>
    </row>
    <row r="166" spans="1:36" ht="13.8" x14ac:dyDescent="0.25">
      <c r="A166" s="131">
        <v>44482</v>
      </c>
      <c r="B166" s="120">
        <v>0</v>
      </c>
      <c r="C166" s="132">
        <v>9.6000000000000002E-2</v>
      </c>
      <c r="D166" s="138">
        <v>44513</v>
      </c>
      <c r="E166" s="117">
        <v>0</v>
      </c>
      <c r="F166" s="139">
        <v>0.13800000000000001</v>
      </c>
      <c r="G166" s="140">
        <v>44543</v>
      </c>
      <c r="H166" s="121">
        <v>0</v>
      </c>
      <c r="I166" s="141">
        <v>0.13200000000000001</v>
      </c>
      <c r="J166" s="173">
        <v>44574</v>
      </c>
      <c r="K166" s="159">
        <v>0</v>
      </c>
      <c r="L166" s="174">
        <v>0.125</v>
      </c>
      <c r="M166" s="171">
        <v>44605</v>
      </c>
      <c r="N166" s="120">
        <v>0</v>
      </c>
      <c r="O166" s="223">
        <v>0.106</v>
      </c>
      <c r="P166" s="173">
        <v>44633</v>
      </c>
      <c r="Q166" s="159">
        <v>0.2</v>
      </c>
      <c r="R166" s="174">
        <v>0.16300000000000001</v>
      </c>
      <c r="S166" s="119">
        <v>44664</v>
      </c>
      <c r="T166" s="154">
        <v>2.8</v>
      </c>
      <c r="U166" s="154">
        <v>0.51200000000000001</v>
      </c>
      <c r="V166" s="228">
        <v>44694</v>
      </c>
      <c r="W166" s="220">
        <v>0</v>
      </c>
      <c r="X166" s="229">
        <v>1.647</v>
      </c>
      <c r="Y166" s="119">
        <v>44725</v>
      </c>
      <c r="Z166" s="154">
        <v>0</v>
      </c>
      <c r="AA166" s="154">
        <v>0.61599999999999999</v>
      </c>
      <c r="AB166" s="173">
        <v>44755</v>
      </c>
      <c r="AC166" s="159">
        <v>0</v>
      </c>
      <c r="AD166" s="174">
        <v>0.219</v>
      </c>
      <c r="AE166" s="131">
        <v>44786</v>
      </c>
      <c r="AF166" s="154">
        <v>0.2</v>
      </c>
      <c r="AG166" s="199">
        <v>0.14799999999999999</v>
      </c>
      <c r="AH166" s="158">
        <v>44817</v>
      </c>
      <c r="AI166" s="159">
        <v>3.2</v>
      </c>
      <c r="AJ166" s="159">
        <v>0.13800000000000001</v>
      </c>
    </row>
    <row r="167" spans="1:36" ht="13.8" x14ac:dyDescent="0.25">
      <c r="A167" s="131">
        <v>44483</v>
      </c>
      <c r="B167" s="120">
        <v>0</v>
      </c>
      <c r="C167" s="132">
        <v>0.10100000000000001</v>
      </c>
      <c r="D167" s="138">
        <v>44514</v>
      </c>
      <c r="E167" s="117">
        <v>0</v>
      </c>
      <c r="F167" s="139">
        <v>0.13</v>
      </c>
      <c r="G167" s="140">
        <v>44544</v>
      </c>
      <c r="H167" s="121">
        <v>0</v>
      </c>
      <c r="I167" s="141">
        <v>0.12</v>
      </c>
      <c r="J167" s="173">
        <v>44575</v>
      </c>
      <c r="K167" s="159">
        <v>0</v>
      </c>
      <c r="L167" s="174">
        <v>0.123</v>
      </c>
      <c r="M167" s="171">
        <v>44606</v>
      </c>
      <c r="N167" s="120">
        <v>0</v>
      </c>
      <c r="O167" s="223">
        <v>0.105</v>
      </c>
      <c r="P167" s="173">
        <v>44634</v>
      </c>
      <c r="Q167" s="159">
        <v>8.5</v>
      </c>
      <c r="R167" s="174">
        <v>0.17899999999999999</v>
      </c>
      <c r="S167" s="119">
        <v>44665</v>
      </c>
      <c r="T167" s="154">
        <v>0</v>
      </c>
      <c r="U167" s="154">
        <v>0.51</v>
      </c>
      <c r="V167" s="228">
        <v>44695</v>
      </c>
      <c r="W167" s="220">
        <v>0</v>
      </c>
      <c r="X167" s="229">
        <v>1.7969999999999999</v>
      </c>
      <c r="Y167" s="119">
        <v>44726</v>
      </c>
      <c r="Z167" s="154">
        <v>0</v>
      </c>
      <c r="AA167" s="154">
        <v>0.58699999999999997</v>
      </c>
      <c r="AB167" s="173">
        <v>44756</v>
      </c>
      <c r="AC167" s="159">
        <v>0</v>
      </c>
      <c r="AD167" s="174">
        <v>0.217</v>
      </c>
      <c r="AE167" s="131">
        <v>44787</v>
      </c>
      <c r="AF167" s="154">
        <v>0</v>
      </c>
      <c r="AG167" s="199">
        <v>0.14399999999999999</v>
      </c>
      <c r="AH167" s="158">
        <v>44818</v>
      </c>
      <c r="AI167" s="159">
        <v>0</v>
      </c>
      <c r="AJ167" s="159">
        <v>0.13400000000000001</v>
      </c>
    </row>
    <row r="168" spans="1:36" ht="13.8" x14ac:dyDescent="0.25">
      <c r="A168" s="131">
        <v>44484</v>
      </c>
      <c r="B168" s="120">
        <v>0</v>
      </c>
      <c r="C168" s="132">
        <v>0.10199999999999999</v>
      </c>
      <c r="D168" s="138">
        <v>44515</v>
      </c>
      <c r="E168" s="117">
        <v>0</v>
      </c>
      <c r="F168" s="139">
        <v>0.125</v>
      </c>
      <c r="G168" s="140">
        <v>44545</v>
      </c>
      <c r="H168" s="121">
        <v>0</v>
      </c>
      <c r="I168" s="141">
        <v>0.12</v>
      </c>
      <c r="J168" s="173">
        <v>44576</v>
      </c>
      <c r="K168" s="159">
        <v>0</v>
      </c>
      <c r="L168" s="174">
        <v>0.125</v>
      </c>
      <c r="M168" s="171">
        <v>44607</v>
      </c>
      <c r="N168" s="120">
        <v>0</v>
      </c>
      <c r="O168" s="223">
        <v>0.105</v>
      </c>
      <c r="P168" s="173">
        <v>44635</v>
      </c>
      <c r="Q168" s="159">
        <v>6.8</v>
      </c>
      <c r="R168" s="174">
        <v>0.189</v>
      </c>
      <c r="S168" s="119">
        <v>44666</v>
      </c>
      <c r="T168" s="154">
        <v>0</v>
      </c>
      <c r="U168" s="154">
        <v>0.49299999999999999</v>
      </c>
      <c r="V168" s="228">
        <v>44696</v>
      </c>
      <c r="W168" s="220">
        <v>0</v>
      </c>
      <c r="X168" s="229">
        <v>2.0329999999999999</v>
      </c>
      <c r="Y168" s="119">
        <v>44727</v>
      </c>
      <c r="Z168" s="154">
        <v>0</v>
      </c>
      <c r="AA168" s="154">
        <v>0.55300000000000005</v>
      </c>
      <c r="AB168" s="173">
        <v>44757</v>
      </c>
      <c r="AC168" s="159">
        <v>0</v>
      </c>
      <c r="AD168" s="174">
        <v>0.22</v>
      </c>
      <c r="AE168" s="131">
        <v>44788</v>
      </c>
      <c r="AF168" s="154">
        <v>0</v>
      </c>
      <c r="AG168" s="199">
        <v>0.13400000000000001</v>
      </c>
      <c r="AH168" s="158">
        <v>44819</v>
      </c>
      <c r="AI168" s="159">
        <v>0</v>
      </c>
      <c r="AJ168" s="159">
        <v>0.127</v>
      </c>
    </row>
    <row r="169" spans="1:36" ht="13.8" x14ac:dyDescent="0.25">
      <c r="A169" s="131">
        <v>44485</v>
      </c>
      <c r="B169" s="120">
        <v>0</v>
      </c>
      <c r="C169" s="132">
        <v>0.10199999999999999</v>
      </c>
      <c r="D169" s="138">
        <v>44516</v>
      </c>
      <c r="E169" s="117">
        <v>0</v>
      </c>
      <c r="F169" s="139">
        <v>0.127</v>
      </c>
      <c r="G169" s="140">
        <v>44546</v>
      </c>
      <c r="H169" s="121">
        <v>0</v>
      </c>
      <c r="I169" s="141">
        <v>0.11799999999999999</v>
      </c>
      <c r="J169" s="173">
        <v>44577</v>
      </c>
      <c r="K169" s="159">
        <v>0</v>
      </c>
      <c r="L169" s="174">
        <v>0.125</v>
      </c>
      <c r="M169" s="171">
        <v>44608</v>
      </c>
      <c r="N169" s="120">
        <v>0</v>
      </c>
      <c r="O169" s="223">
        <v>0.10199999999999999</v>
      </c>
      <c r="P169" s="173">
        <v>44636</v>
      </c>
      <c r="Q169" s="159">
        <v>22.1</v>
      </c>
      <c r="R169" s="174">
        <v>0.45400000000000001</v>
      </c>
      <c r="S169" s="119">
        <v>44667</v>
      </c>
      <c r="T169" s="154">
        <v>0</v>
      </c>
      <c r="U169" s="154">
        <v>0.57699999999999996</v>
      </c>
      <c r="V169" s="228">
        <v>44697</v>
      </c>
      <c r="W169" s="220">
        <v>0</v>
      </c>
      <c r="X169" s="229">
        <v>1.998</v>
      </c>
      <c r="Y169" s="119">
        <v>44728</v>
      </c>
      <c r="Z169" s="154">
        <v>0</v>
      </c>
      <c r="AA169" s="154">
        <v>0.51100000000000001</v>
      </c>
      <c r="AB169" s="173">
        <v>44758</v>
      </c>
      <c r="AC169" s="159">
        <v>0</v>
      </c>
      <c r="AD169" s="174">
        <v>0.218</v>
      </c>
      <c r="AE169" s="131">
        <v>44789</v>
      </c>
      <c r="AF169" s="154">
        <v>0</v>
      </c>
      <c r="AG169" s="199">
        <v>0.13500000000000001</v>
      </c>
      <c r="AH169" s="158">
        <v>44820</v>
      </c>
      <c r="AI169" s="159">
        <v>0</v>
      </c>
      <c r="AJ169" s="159">
        <v>0.125</v>
      </c>
    </row>
    <row r="170" spans="1:36" ht="13.8" x14ac:dyDescent="0.25">
      <c r="A170" s="131">
        <v>44486</v>
      </c>
      <c r="B170" s="120">
        <v>0</v>
      </c>
      <c r="C170" s="132">
        <v>0.10199999999999999</v>
      </c>
      <c r="D170" s="138">
        <v>44517</v>
      </c>
      <c r="E170" s="117">
        <v>0</v>
      </c>
      <c r="F170" s="139">
        <v>0.123</v>
      </c>
      <c r="G170" s="140">
        <v>44547</v>
      </c>
      <c r="H170" s="121">
        <v>0</v>
      </c>
      <c r="I170" s="141">
        <v>0.11600000000000001</v>
      </c>
      <c r="J170" s="173">
        <v>44578</v>
      </c>
      <c r="K170" s="159">
        <v>0</v>
      </c>
      <c r="L170" s="174">
        <v>0.122</v>
      </c>
      <c r="M170" s="171">
        <v>44609</v>
      </c>
      <c r="N170" s="120">
        <v>0</v>
      </c>
      <c r="O170" s="223">
        <v>9.7000000000000003E-2</v>
      </c>
      <c r="P170" s="173">
        <v>44637</v>
      </c>
      <c r="Q170" s="159">
        <v>0.4</v>
      </c>
      <c r="R170" s="174">
        <v>0.33200000000000002</v>
      </c>
      <c r="S170" s="119">
        <v>44668</v>
      </c>
      <c r="T170" s="154">
        <v>0</v>
      </c>
      <c r="U170" s="154">
        <v>0.748</v>
      </c>
      <c r="V170" s="228">
        <v>44698</v>
      </c>
      <c r="W170" s="220">
        <v>0</v>
      </c>
      <c r="X170" s="229">
        <v>2.0019999999999998</v>
      </c>
      <c r="Y170" s="119">
        <v>44729</v>
      </c>
      <c r="Z170" s="154">
        <v>0</v>
      </c>
      <c r="AA170" s="154">
        <v>0.46899999999999997</v>
      </c>
      <c r="AB170" s="173">
        <v>44759</v>
      </c>
      <c r="AC170" s="159">
        <v>0</v>
      </c>
      <c r="AD170" s="174">
        <v>0.20799999999999999</v>
      </c>
      <c r="AE170" s="131">
        <v>44790</v>
      </c>
      <c r="AF170" s="154">
        <v>0</v>
      </c>
      <c r="AG170" s="199">
        <v>0.13400000000000001</v>
      </c>
      <c r="AH170" s="158">
        <v>44821</v>
      </c>
      <c r="AI170" s="159">
        <v>0</v>
      </c>
      <c r="AJ170" s="159">
        <v>0.123</v>
      </c>
    </row>
    <row r="171" spans="1:36" ht="13.8" x14ac:dyDescent="0.25">
      <c r="A171" s="131">
        <v>44487</v>
      </c>
      <c r="B171" s="120">
        <v>0</v>
      </c>
      <c r="C171" s="132">
        <v>9.9000000000000005E-2</v>
      </c>
      <c r="D171" s="138">
        <v>44518</v>
      </c>
      <c r="E171" s="117">
        <v>0</v>
      </c>
      <c r="F171" s="139">
        <v>0.11899999999999999</v>
      </c>
      <c r="G171" s="140">
        <v>44548</v>
      </c>
      <c r="H171" s="121">
        <v>0</v>
      </c>
      <c r="I171" s="141">
        <v>0.11899999999999999</v>
      </c>
      <c r="J171" s="173">
        <v>44579</v>
      </c>
      <c r="K171" s="159">
        <v>0</v>
      </c>
      <c r="L171" s="174">
        <v>0.121</v>
      </c>
      <c r="M171" s="171">
        <v>44610</v>
      </c>
      <c r="N171" s="120">
        <v>0</v>
      </c>
      <c r="O171" s="223">
        <v>0.111</v>
      </c>
      <c r="P171" s="173">
        <v>44638</v>
      </c>
      <c r="Q171" s="159">
        <v>1</v>
      </c>
      <c r="R171" s="174">
        <v>0.29799999999999999</v>
      </c>
      <c r="S171" s="119">
        <v>44669</v>
      </c>
      <c r="T171" s="154">
        <v>0</v>
      </c>
      <c r="U171" s="154">
        <v>0.91100000000000003</v>
      </c>
      <c r="V171" s="228">
        <v>44699</v>
      </c>
      <c r="W171" s="220">
        <v>0</v>
      </c>
      <c r="X171" s="229">
        <v>1.9430000000000001</v>
      </c>
      <c r="Y171" s="119">
        <v>44730</v>
      </c>
      <c r="Z171" s="154">
        <v>0</v>
      </c>
      <c r="AA171" s="154">
        <v>0.44700000000000001</v>
      </c>
      <c r="AB171" s="173">
        <v>44760</v>
      </c>
      <c r="AC171" s="159">
        <v>0</v>
      </c>
      <c r="AD171" s="174">
        <v>0.2</v>
      </c>
      <c r="AE171" s="131">
        <v>44791</v>
      </c>
      <c r="AF171" s="154">
        <v>0</v>
      </c>
      <c r="AG171" s="199">
        <v>0.13300000000000001</v>
      </c>
      <c r="AH171" s="158">
        <v>44822</v>
      </c>
      <c r="AI171" s="159">
        <v>0</v>
      </c>
      <c r="AJ171" s="159">
        <v>0.12</v>
      </c>
    </row>
    <row r="172" spans="1:36" ht="13.8" x14ac:dyDescent="0.25">
      <c r="A172" s="131">
        <v>44488</v>
      </c>
      <c r="B172" s="120">
        <v>0</v>
      </c>
      <c r="C172" s="132">
        <v>9.6000000000000002E-2</v>
      </c>
      <c r="D172" s="138">
        <v>44519</v>
      </c>
      <c r="E172" s="117">
        <v>0</v>
      </c>
      <c r="F172" s="139">
        <v>0.115</v>
      </c>
      <c r="G172" s="140">
        <v>44549</v>
      </c>
      <c r="H172" s="121">
        <v>0</v>
      </c>
      <c r="I172" s="141">
        <v>0.115</v>
      </c>
      <c r="J172" s="173">
        <v>44580</v>
      </c>
      <c r="K172" s="159">
        <v>0</v>
      </c>
      <c r="L172" s="174">
        <v>0.12</v>
      </c>
      <c r="M172" s="171">
        <v>44611</v>
      </c>
      <c r="N172" s="120">
        <v>3.5</v>
      </c>
      <c r="O172" s="223">
        <v>0.125</v>
      </c>
      <c r="P172" s="173">
        <v>44639</v>
      </c>
      <c r="Q172" s="159">
        <v>0</v>
      </c>
      <c r="R172" s="174">
        <v>0.26</v>
      </c>
      <c r="S172" s="119">
        <v>44670</v>
      </c>
      <c r="T172" s="154">
        <v>0</v>
      </c>
      <c r="U172" s="154">
        <v>1.002</v>
      </c>
      <c r="V172" s="228">
        <v>44700</v>
      </c>
      <c r="W172" s="220">
        <v>0</v>
      </c>
      <c r="X172" s="229">
        <v>1.9950000000000001</v>
      </c>
      <c r="Y172" s="119">
        <v>44731</v>
      </c>
      <c r="Z172" s="154">
        <v>0</v>
      </c>
      <c r="AA172" s="154">
        <v>0.41699999999999998</v>
      </c>
      <c r="AB172" s="173">
        <v>44761</v>
      </c>
      <c r="AC172" s="159">
        <v>0</v>
      </c>
      <c r="AD172" s="174">
        <v>0.19800000000000001</v>
      </c>
      <c r="AE172" s="131">
        <v>44792</v>
      </c>
      <c r="AF172" s="154">
        <v>0</v>
      </c>
      <c r="AG172" s="199">
        <v>0.126</v>
      </c>
      <c r="AH172" s="158">
        <v>44823</v>
      </c>
      <c r="AI172" s="159">
        <v>0</v>
      </c>
      <c r="AJ172" s="159">
        <v>0.11799999999999999</v>
      </c>
    </row>
    <row r="173" spans="1:36" ht="13.8" x14ac:dyDescent="0.25">
      <c r="A173" s="131">
        <v>44489</v>
      </c>
      <c r="B173" s="120">
        <v>0</v>
      </c>
      <c r="C173" s="132">
        <v>9.2999999999999999E-2</v>
      </c>
      <c r="D173" s="138">
        <v>44520</v>
      </c>
      <c r="E173" s="117">
        <v>6.2</v>
      </c>
      <c r="F173" s="139">
        <v>0.128</v>
      </c>
      <c r="G173" s="140">
        <v>44550</v>
      </c>
      <c r="H173" s="121">
        <v>0</v>
      </c>
      <c r="I173" s="141">
        <v>0.11899999999999999</v>
      </c>
      <c r="J173" s="173">
        <v>44581</v>
      </c>
      <c r="K173" s="159">
        <v>0</v>
      </c>
      <c r="L173" s="174">
        <v>0.11899999999999999</v>
      </c>
      <c r="M173" s="171">
        <v>44612</v>
      </c>
      <c r="N173" s="120">
        <v>1.4</v>
      </c>
      <c r="O173" s="223">
        <v>0.129</v>
      </c>
      <c r="P173" s="173">
        <v>44640</v>
      </c>
      <c r="Q173" s="159">
        <v>6.4</v>
      </c>
      <c r="R173" s="174">
        <v>0.249</v>
      </c>
      <c r="S173" s="119">
        <v>44671</v>
      </c>
      <c r="T173" s="154">
        <v>18.2</v>
      </c>
      <c r="U173" s="154">
        <v>1.0409999999999999</v>
      </c>
      <c r="V173" s="228">
        <v>44701</v>
      </c>
      <c r="W173" s="220">
        <v>0</v>
      </c>
      <c r="X173" s="229">
        <v>2.048</v>
      </c>
      <c r="Y173" s="119">
        <v>44732</v>
      </c>
      <c r="Z173" s="154">
        <v>0</v>
      </c>
      <c r="AA173" s="154">
        <v>0.40600000000000003</v>
      </c>
      <c r="AB173" s="173">
        <v>44762</v>
      </c>
      <c r="AC173" s="159">
        <v>0</v>
      </c>
      <c r="AD173" s="174">
        <v>0.224</v>
      </c>
      <c r="AE173" s="131">
        <v>44793</v>
      </c>
      <c r="AF173" s="154">
        <v>0</v>
      </c>
      <c r="AG173" s="199">
        <v>0.123</v>
      </c>
      <c r="AH173" s="158">
        <v>44824</v>
      </c>
      <c r="AI173" s="159">
        <v>0</v>
      </c>
      <c r="AJ173" s="159">
        <v>0.11799999999999999</v>
      </c>
    </row>
    <row r="174" spans="1:36" ht="13.8" x14ac:dyDescent="0.25">
      <c r="A174" s="131">
        <v>44490</v>
      </c>
      <c r="B174" s="120">
        <v>0</v>
      </c>
      <c r="C174" s="132">
        <v>9.2999999999999999E-2</v>
      </c>
      <c r="D174" s="138">
        <v>44521</v>
      </c>
      <c r="E174" s="117">
        <v>0</v>
      </c>
      <c r="F174" s="139">
        <v>0.123</v>
      </c>
      <c r="G174" s="140">
        <v>44551</v>
      </c>
      <c r="H174" s="121">
        <v>0</v>
      </c>
      <c r="I174" s="141">
        <v>0.11799999999999999</v>
      </c>
      <c r="J174" s="173">
        <v>44582</v>
      </c>
      <c r="K174" s="159">
        <v>0</v>
      </c>
      <c r="L174" s="174">
        <v>0.11799999999999999</v>
      </c>
      <c r="M174" s="171">
        <v>44613</v>
      </c>
      <c r="N174" s="120">
        <v>0</v>
      </c>
      <c r="O174" s="223">
        <v>0.123</v>
      </c>
      <c r="P174" s="173">
        <v>44641</v>
      </c>
      <c r="Q174" s="159">
        <v>7.1</v>
      </c>
      <c r="R174" s="174">
        <v>0.30399999999999999</v>
      </c>
      <c r="S174" s="119">
        <v>44672</v>
      </c>
      <c r="T174" s="154">
        <v>0</v>
      </c>
      <c r="U174" s="154">
        <v>0.82699999999999996</v>
      </c>
      <c r="V174" s="228">
        <v>44702</v>
      </c>
      <c r="W174" s="220">
        <v>0</v>
      </c>
      <c r="X174" s="229">
        <v>1.8879999999999999</v>
      </c>
      <c r="Y174" s="119">
        <v>44733</v>
      </c>
      <c r="Z174" s="154">
        <v>1.2</v>
      </c>
      <c r="AA174" s="154">
        <v>0.42599999999999999</v>
      </c>
      <c r="AB174" s="173">
        <v>44763</v>
      </c>
      <c r="AC174" s="159">
        <v>0</v>
      </c>
      <c r="AD174" s="174">
        <v>0.27400000000000002</v>
      </c>
      <c r="AE174" s="131">
        <v>44794</v>
      </c>
      <c r="AF174" s="154">
        <v>0</v>
      </c>
      <c r="AG174" s="199">
        <v>0.121</v>
      </c>
      <c r="AH174" s="158">
        <v>44825</v>
      </c>
      <c r="AI174" s="159">
        <v>1.7</v>
      </c>
      <c r="AJ174" s="159">
        <v>0.12</v>
      </c>
    </row>
    <row r="175" spans="1:36" ht="13.8" x14ac:dyDescent="0.25">
      <c r="A175" s="131">
        <v>44491</v>
      </c>
      <c r="B175" s="120">
        <v>0</v>
      </c>
      <c r="C175" s="132">
        <v>9.4E-2</v>
      </c>
      <c r="D175" s="138">
        <v>44522</v>
      </c>
      <c r="E175" s="117">
        <v>3</v>
      </c>
      <c r="F175" s="139">
        <v>0.128</v>
      </c>
      <c r="G175" s="140">
        <v>44552</v>
      </c>
      <c r="H175" s="121">
        <v>8.1</v>
      </c>
      <c r="I175" s="141">
        <v>0.14499999999999999</v>
      </c>
      <c r="J175" s="173">
        <v>44583</v>
      </c>
      <c r="K175" s="159">
        <v>0</v>
      </c>
      <c r="L175" s="174">
        <v>0.11600000000000001</v>
      </c>
      <c r="M175" s="171">
        <v>44614</v>
      </c>
      <c r="N175" s="120">
        <v>0</v>
      </c>
      <c r="O175" s="223">
        <v>0.11899999999999999</v>
      </c>
      <c r="P175" s="173">
        <v>44642</v>
      </c>
      <c r="Q175" s="159">
        <v>2.1</v>
      </c>
      <c r="R175" s="174">
        <v>0.26500000000000001</v>
      </c>
      <c r="S175" s="119">
        <v>44673</v>
      </c>
      <c r="T175" s="154">
        <v>6.2</v>
      </c>
      <c r="U175" s="154">
        <v>0.73</v>
      </c>
      <c r="V175" s="228">
        <v>44703</v>
      </c>
      <c r="W175" s="220">
        <v>0</v>
      </c>
      <c r="X175" s="229">
        <v>1.992</v>
      </c>
      <c r="Y175" s="119">
        <v>44734</v>
      </c>
      <c r="Z175" s="154">
        <v>0</v>
      </c>
      <c r="AA175" s="154">
        <v>0.41099999999999998</v>
      </c>
      <c r="AB175" s="173">
        <v>44764</v>
      </c>
      <c r="AC175" s="159">
        <v>0</v>
      </c>
      <c r="AD175" s="174">
        <v>0.192</v>
      </c>
      <c r="AE175" s="131">
        <v>44795</v>
      </c>
      <c r="AF175" s="154">
        <v>0</v>
      </c>
      <c r="AG175" s="199">
        <v>0.114</v>
      </c>
      <c r="AH175" s="158">
        <v>44826</v>
      </c>
      <c r="AI175" s="159">
        <v>6.2</v>
      </c>
      <c r="AJ175" s="159">
        <v>0.123</v>
      </c>
    </row>
    <row r="176" spans="1:36" ht="13.8" x14ac:dyDescent="0.25">
      <c r="A176" s="131">
        <v>44492</v>
      </c>
      <c r="B176" s="120">
        <v>0</v>
      </c>
      <c r="C176" s="132">
        <v>9.8000000000000004E-2</v>
      </c>
      <c r="D176" s="138">
        <v>44523</v>
      </c>
      <c r="E176" s="117">
        <v>3</v>
      </c>
      <c r="F176" s="139">
        <v>0.13300000000000001</v>
      </c>
      <c r="G176" s="140">
        <v>44553</v>
      </c>
      <c r="H176" s="121">
        <v>0.5</v>
      </c>
      <c r="I176" s="141">
        <v>0.13200000000000001</v>
      </c>
      <c r="J176" s="173">
        <v>44584</v>
      </c>
      <c r="K176" s="159">
        <v>0</v>
      </c>
      <c r="L176" s="174">
        <v>0.11600000000000001</v>
      </c>
      <c r="M176" s="171">
        <v>44615</v>
      </c>
      <c r="N176" s="120">
        <v>0</v>
      </c>
      <c r="O176" s="223">
        <v>0.11799999999999999</v>
      </c>
      <c r="P176" s="173">
        <v>44643</v>
      </c>
      <c r="Q176" s="159">
        <v>2.8</v>
      </c>
      <c r="R176" s="174">
        <v>0.26600000000000001</v>
      </c>
      <c r="S176" s="119">
        <v>44674</v>
      </c>
      <c r="T176" s="154">
        <v>22.8</v>
      </c>
      <c r="U176" s="154">
        <v>0.80300000000000005</v>
      </c>
      <c r="V176" s="228">
        <v>44704</v>
      </c>
      <c r="W176" s="220">
        <v>0</v>
      </c>
      <c r="X176" s="229">
        <v>1.9359999999999999</v>
      </c>
      <c r="Y176" s="119">
        <v>44735</v>
      </c>
      <c r="Z176" s="154">
        <v>0</v>
      </c>
      <c r="AA176" s="154">
        <v>0.36899999999999999</v>
      </c>
      <c r="AB176" s="173">
        <v>44765</v>
      </c>
      <c r="AC176" s="159">
        <v>0</v>
      </c>
      <c r="AD176" s="174">
        <v>0.186</v>
      </c>
      <c r="AE176" s="131">
        <v>44796</v>
      </c>
      <c r="AF176" s="154">
        <v>0</v>
      </c>
      <c r="AG176" s="199">
        <v>0.11799999999999999</v>
      </c>
      <c r="AH176" s="158">
        <v>44827</v>
      </c>
      <c r="AI176" s="159">
        <v>0.1</v>
      </c>
      <c r="AJ176" s="159">
        <v>0.14000000000000001</v>
      </c>
    </row>
    <row r="177" spans="1:36" ht="13.8" x14ac:dyDescent="0.25">
      <c r="A177" s="131">
        <v>44493</v>
      </c>
      <c r="B177" s="120">
        <v>0</v>
      </c>
      <c r="C177" s="132">
        <v>0.1</v>
      </c>
      <c r="D177" s="138">
        <v>44524</v>
      </c>
      <c r="E177" s="117">
        <v>0.4</v>
      </c>
      <c r="F177" s="139">
        <v>0.152</v>
      </c>
      <c r="G177" s="140">
        <v>44554</v>
      </c>
      <c r="H177" s="121">
        <v>10.6</v>
      </c>
      <c r="I177" s="141">
        <v>0.18099999999999999</v>
      </c>
      <c r="J177" s="173">
        <v>44585</v>
      </c>
      <c r="K177" s="159">
        <v>0</v>
      </c>
      <c r="L177" s="174">
        <v>0.115</v>
      </c>
      <c r="M177" s="171">
        <v>44616</v>
      </c>
      <c r="N177" s="120">
        <v>7.5</v>
      </c>
      <c r="O177" s="223">
        <v>0.11899999999999999</v>
      </c>
      <c r="P177" s="173">
        <v>44644</v>
      </c>
      <c r="Q177" s="159">
        <v>4.5</v>
      </c>
      <c r="R177" s="174">
        <v>0.54</v>
      </c>
      <c r="S177" s="119">
        <v>44675</v>
      </c>
      <c r="T177" s="154">
        <v>0.7</v>
      </c>
      <c r="U177" s="154">
        <v>0.747</v>
      </c>
      <c r="V177" s="228">
        <v>44705</v>
      </c>
      <c r="W177" s="220">
        <v>0</v>
      </c>
      <c r="X177" s="229">
        <v>1.7290000000000001</v>
      </c>
      <c r="Y177" s="119">
        <v>44736</v>
      </c>
      <c r="Z177" s="154">
        <v>0</v>
      </c>
      <c r="AA177" s="154">
        <v>0.36399999999999999</v>
      </c>
      <c r="AB177" s="173">
        <v>44766</v>
      </c>
      <c r="AC177" s="159">
        <v>0</v>
      </c>
      <c r="AD177" s="174">
        <v>0.193</v>
      </c>
      <c r="AE177" s="131">
        <v>44797</v>
      </c>
      <c r="AF177" s="154">
        <v>0</v>
      </c>
      <c r="AG177" s="199">
        <v>0.11700000000000001</v>
      </c>
      <c r="AH177" s="158">
        <v>44828</v>
      </c>
      <c r="AI177" s="159">
        <v>0</v>
      </c>
      <c r="AJ177" s="159">
        <v>0.128</v>
      </c>
    </row>
    <row r="178" spans="1:36" ht="13.8" x14ac:dyDescent="0.25">
      <c r="A178" s="131">
        <v>44494</v>
      </c>
      <c r="B178" s="120">
        <v>0</v>
      </c>
      <c r="C178" s="132">
        <v>9.7000000000000003E-2</v>
      </c>
      <c r="D178" s="138">
        <v>44525</v>
      </c>
      <c r="E178" s="117">
        <v>0.3</v>
      </c>
      <c r="F178" s="139">
        <v>0.14399999999999999</v>
      </c>
      <c r="G178" s="140">
        <v>44555</v>
      </c>
      <c r="H178" s="121">
        <v>2</v>
      </c>
      <c r="I178" s="141">
        <v>0.182</v>
      </c>
      <c r="J178" s="173">
        <v>44586</v>
      </c>
      <c r="K178" s="159">
        <v>0</v>
      </c>
      <c r="L178" s="174">
        <v>0.112</v>
      </c>
      <c r="M178" s="171">
        <v>44617</v>
      </c>
      <c r="N178" s="120">
        <v>2.8</v>
      </c>
      <c r="O178" s="223">
        <v>0.17</v>
      </c>
      <c r="P178" s="173">
        <v>44645</v>
      </c>
      <c r="Q178" s="159">
        <v>9.3000000000000007</v>
      </c>
      <c r="R178" s="174">
        <v>0.69299999999999995</v>
      </c>
      <c r="S178" s="119">
        <v>44676</v>
      </c>
      <c r="T178" s="154">
        <v>0</v>
      </c>
      <c r="U178" s="154">
        <v>0.72099999999999997</v>
      </c>
      <c r="V178" s="228">
        <v>44706</v>
      </c>
      <c r="W178" s="220">
        <v>0</v>
      </c>
      <c r="X178" s="229">
        <v>1.54</v>
      </c>
      <c r="Y178" s="119">
        <v>44737</v>
      </c>
      <c r="Z178" s="154">
        <v>0</v>
      </c>
      <c r="AA178" s="154">
        <v>0.34399999999999997</v>
      </c>
      <c r="AB178" s="173">
        <v>44767</v>
      </c>
      <c r="AC178" s="159">
        <v>0</v>
      </c>
      <c r="AD178" s="174">
        <v>0.16700000000000001</v>
      </c>
      <c r="AE178" s="131">
        <v>44798</v>
      </c>
      <c r="AF178" s="154">
        <v>0</v>
      </c>
      <c r="AG178" s="199">
        <v>0.12</v>
      </c>
      <c r="AH178" s="158">
        <v>44829</v>
      </c>
      <c r="AI178" s="159">
        <v>0</v>
      </c>
      <c r="AJ178" s="159">
        <v>0.12</v>
      </c>
    </row>
    <row r="179" spans="1:36" ht="13.8" x14ac:dyDescent="0.25">
      <c r="A179" s="131">
        <v>44495</v>
      </c>
      <c r="B179" s="120">
        <v>0</v>
      </c>
      <c r="C179" s="132">
        <v>9.7000000000000003E-2</v>
      </c>
      <c r="D179" s="138">
        <v>44526</v>
      </c>
      <c r="E179" s="117">
        <v>0.1</v>
      </c>
      <c r="F179" s="139">
        <v>0.14000000000000001</v>
      </c>
      <c r="G179" s="140">
        <v>44556</v>
      </c>
      <c r="H179" s="121">
        <v>5.7</v>
      </c>
      <c r="I179" s="141">
        <v>0.189</v>
      </c>
      <c r="J179" s="173">
        <v>44587</v>
      </c>
      <c r="K179" s="159">
        <v>0.2</v>
      </c>
      <c r="L179" s="174">
        <v>0.111</v>
      </c>
      <c r="M179" s="171">
        <v>44618</v>
      </c>
      <c r="N179" s="120">
        <v>0.3</v>
      </c>
      <c r="O179" s="223">
        <v>0.151</v>
      </c>
      <c r="P179" s="173">
        <v>44646</v>
      </c>
      <c r="Q179" s="159">
        <v>0.2</v>
      </c>
      <c r="R179" s="174">
        <v>0.54500000000000004</v>
      </c>
      <c r="S179" s="119">
        <v>44677</v>
      </c>
      <c r="T179" s="154">
        <v>0</v>
      </c>
      <c r="U179" s="154">
        <v>0.73799999999999999</v>
      </c>
      <c r="V179" s="228">
        <v>44707</v>
      </c>
      <c r="W179" s="220">
        <v>0</v>
      </c>
      <c r="X179" s="229">
        <v>1.4419999999999999</v>
      </c>
      <c r="Y179" s="119">
        <v>44738</v>
      </c>
      <c r="Z179" s="154">
        <v>0</v>
      </c>
      <c r="AA179" s="154">
        <v>0.33200000000000002</v>
      </c>
      <c r="AB179" s="173">
        <v>44768</v>
      </c>
      <c r="AC179" s="159">
        <v>0</v>
      </c>
      <c r="AD179" s="174">
        <v>0.17399999999999999</v>
      </c>
      <c r="AE179" s="131">
        <v>44799</v>
      </c>
      <c r="AF179" s="154">
        <v>0</v>
      </c>
      <c r="AG179" s="199">
        <v>0.122</v>
      </c>
      <c r="AH179" s="158">
        <v>44830</v>
      </c>
      <c r="AI179" s="159">
        <v>0</v>
      </c>
      <c r="AJ179" s="159">
        <v>0.121</v>
      </c>
    </row>
    <row r="180" spans="1:36" ht="13.8" x14ac:dyDescent="0.25">
      <c r="A180" s="131">
        <v>44496</v>
      </c>
      <c r="B180" s="120">
        <v>0</v>
      </c>
      <c r="C180" s="132">
        <v>9.5000000000000001E-2</v>
      </c>
      <c r="D180" s="138">
        <v>44527</v>
      </c>
      <c r="E180" s="117">
        <v>0.6</v>
      </c>
      <c r="F180" s="139">
        <v>0.13300000000000001</v>
      </c>
      <c r="G180" s="140">
        <v>44557</v>
      </c>
      <c r="H180" s="121">
        <v>3.4</v>
      </c>
      <c r="I180" s="141">
        <v>0.219</v>
      </c>
      <c r="J180" s="173">
        <v>44588</v>
      </c>
      <c r="K180" s="159">
        <v>0</v>
      </c>
      <c r="L180" s="174">
        <v>0.11</v>
      </c>
      <c r="M180" s="172">
        <v>44619</v>
      </c>
      <c r="N180" s="161">
        <v>0.3</v>
      </c>
      <c r="O180" s="224">
        <v>0.14399999999999999</v>
      </c>
      <c r="P180" s="173">
        <v>44647</v>
      </c>
      <c r="Q180" s="159">
        <v>0</v>
      </c>
      <c r="R180" s="174">
        <v>0.46600000000000003</v>
      </c>
      <c r="S180" s="119">
        <v>44678</v>
      </c>
      <c r="T180" s="154">
        <v>4.5999999999999996</v>
      </c>
      <c r="U180" s="154">
        <v>0.79900000000000004</v>
      </c>
      <c r="V180" s="228">
        <v>44708</v>
      </c>
      <c r="W180" s="220">
        <v>0</v>
      </c>
      <c r="X180" s="229">
        <v>1.407</v>
      </c>
      <c r="Y180" s="119">
        <v>44739</v>
      </c>
      <c r="Z180" s="154">
        <v>0</v>
      </c>
      <c r="AA180" s="154">
        <v>0.317</v>
      </c>
      <c r="AB180" s="173">
        <v>44769</v>
      </c>
      <c r="AC180" s="159">
        <v>0</v>
      </c>
      <c r="AD180" s="174">
        <v>0.17100000000000001</v>
      </c>
      <c r="AE180" s="131">
        <v>44800</v>
      </c>
      <c r="AF180" s="154">
        <v>0</v>
      </c>
      <c r="AG180" s="199">
        <v>0.124</v>
      </c>
      <c r="AH180" s="158">
        <v>44831</v>
      </c>
      <c r="AI180" s="159">
        <v>0</v>
      </c>
      <c r="AJ180" s="159">
        <v>0.121</v>
      </c>
    </row>
    <row r="181" spans="1:36" ht="14.4" thickBot="1" x14ac:dyDescent="0.3">
      <c r="A181" s="131">
        <v>44497</v>
      </c>
      <c r="B181" s="120">
        <v>0</v>
      </c>
      <c r="C181" s="132">
        <v>9.6000000000000002E-2</v>
      </c>
      <c r="D181" s="138">
        <v>44528</v>
      </c>
      <c r="E181" s="117">
        <v>0</v>
      </c>
      <c r="F181" s="139">
        <v>0.13500000000000001</v>
      </c>
      <c r="G181" s="140">
        <v>44558</v>
      </c>
      <c r="H181" s="121">
        <v>0</v>
      </c>
      <c r="I181" s="141">
        <v>0.189</v>
      </c>
      <c r="J181" s="173">
        <v>44589</v>
      </c>
      <c r="K181" s="159">
        <v>0</v>
      </c>
      <c r="L181" s="174">
        <v>0.109</v>
      </c>
      <c r="M181" s="239">
        <v>44620</v>
      </c>
      <c r="N181" s="240">
        <v>0</v>
      </c>
      <c r="O181" s="241">
        <v>0.13700000000000001</v>
      </c>
      <c r="P181" s="173">
        <v>44648</v>
      </c>
      <c r="Q181" s="159">
        <v>0</v>
      </c>
      <c r="R181" s="174">
        <v>0.45600000000000002</v>
      </c>
      <c r="S181" s="119">
        <v>44679</v>
      </c>
      <c r="T181" s="154">
        <v>1.5</v>
      </c>
      <c r="U181" s="154">
        <v>0.78400000000000003</v>
      </c>
      <c r="V181" s="228">
        <v>44709</v>
      </c>
      <c r="W181" s="220">
        <v>0</v>
      </c>
      <c r="X181" s="229">
        <v>1.3540000000000001</v>
      </c>
      <c r="Y181" s="119">
        <v>44740</v>
      </c>
      <c r="Z181" s="154">
        <v>0</v>
      </c>
      <c r="AA181" s="154">
        <v>0.308</v>
      </c>
      <c r="AB181" s="173">
        <v>44770</v>
      </c>
      <c r="AC181" s="159">
        <v>0</v>
      </c>
      <c r="AD181" s="174">
        <v>0.184</v>
      </c>
      <c r="AE181" s="131">
        <v>44801</v>
      </c>
      <c r="AF181" s="154">
        <v>0</v>
      </c>
      <c r="AG181" s="199">
        <v>0.125</v>
      </c>
      <c r="AH181" s="158">
        <v>44832</v>
      </c>
      <c r="AI181" s="159">
        <v>0</v>
      </c>
      <c r="AJ181" s="159">
        <v>0.11899999999999999</v>
      </c>
    </row>
    <row r="182" spans="1:36" ht="13.8" x14ac:dyDescent="0.25">
      <c r="A182" s="131">
        <v>44498</v>
      </c>
      <c r="B182" s="120">
        <v>0</v>
      </c>
      <c r="C182" s="132">
        <v>9.6000000000000002E-2</v>
      </c>
      <c r="D182" s="138">
        <v>44529</v>
      </c>
      <c r="E182" s="117">
        <v>1.1000000000000001</v>
      </c>
      <c r="F182" s="139">
        <v>0.13800000000000001</v>
      </c>
      <c r="G182" s="140">
        <v>44559</v>
      </c>
      <c r="H182" s="121">
        <v>0</v>
      </c>
      <c r="I182" s="141">
        <v>0.16600000000000001</v>
      </c>
      <c r="J182" s="173">
        <v>44590</v>
      </c>
      <c r="K182" s="159">
        <v>0</v>
      </c>
      <c r="L182" s="174">
        <v>0.107</v>
      </c>
      <c r="M182" s="319"/>
      <c r="N182" s="320"/>
      <c r="O182" s="321"/>
      <c r="P182" s="173">
        <v>44649</v>
      </c>
      <c r="Q182" s="159">
        <v>2.2999999999999998</v>
      </c>
      <c r="R182" s="174">
        <v>0.45</v>
      </c>
      <c r="S182" s="119">
        <v>44680</v>
      </c>
      <c r="T182" s="154">
        <v>0</v>
      </c>
      <c r="U182" s="154">
        <v>0.76300000000000001</v>
      </c>
      <c r="V182" s="228">
        <v>44710</v>
      </c>
      <c r="W182" s="220">
        <v>0</v>
      </c>
      <c r="X182" s="229">
        <v>1.296</v>
      </c>
      <c r="Y182" s="119">
        <v>44741</v>
      </c>
      <c r="Z182" s="154">
        <v>0</v>
      </c>
      <c r="AA182" s="154">
        <v>0.29099999999999998</v>
      </c>
      <c r="AB182" s="173">
        <v>44771</v>
      </c>
      <c r="AC182" s="159">
        <v>0</v>
      </c>
      <c r="AD182" s="174">
        <v>0.187</v>
      </c>
      <c r="AE182" s="131">
        <v>44802</v>
      </c>
      <c r="AF182" s="154">
        <v>4.9000000000000004</v>
      </c>
      <c r="AG182" s="199">
        <v>0.13400000000000001</v>
      </c>
      <c r="AH182" s="158">
        <v>44833</v>
      </c>
      <c r="AI182" s="159">
        <v>2.9</v>
      </c>
      <c r="AJ182" s="159">
        <v>0.11899999999999999</v>
      </c>
    </row>
    <row r="183" spans="1:36" ht="14.4" thickBot="1" x14ac:dyDescent="0.3">
      <c r="A183" s="131">
        <v>44499</v>
      </c>
      <c r="B183" s="120">
        <v>0</v>
      </c>
      <c r="C183" s="132">
        <v>9.7000000000000003E-2</v>
      </c>
      <c r="D183" s="148">
        <v>44530</v>
      </c>
      <c r="E183" s="149">
        <v>0.1</v>
      </c>
      <c r="F183" s="150">
        <v>0.13500000000000001</v>
      </c>
      <c r="G183" s="140">
        <v>44560</v>
      </c>
      <c r="H183" s="121">
        <v>0</v>
      </c>
      <c r="I183" s="141">
        <v>0.154</v>
      </c>
      <c r="J183" s="173">
        <v>44591</v>
      </c>
      <c r="K183" s="159">
        <v>0</v>
      </c>
      <c r="L183" s="174">
        <v>0.105</v>
      </c>
      <c r="M183" s="322"/>
      <c r="N183" s="323"/>
      <c r="O183" s="324"/>
      <c r="P183" s="173">
        <v>44650</v>
      </c>
      <c r="Q183" s="159">
        <v>16.8</v>
      </c>
      <c r="R183" s="174">
        <v>0.55900000000000005</v>
      </c>
      <c r="S183" s="119">
        <v>44681</v>
      </c>
      <c r="T183" s="154">
        <v>0</v>
      </c>
      <c r="U183" s="154">
        <v>0.80400000000000005</v>
      </c>
      <c r="V183" s="231">
        <v>44711</v>
      </c>
      <c r="W183" s="232">
        <v>0</v>
      </c>
      <c r="X183" s="233">
        <v>1.2370000000000001</v>
      </c>
      <c r="Y183" s="119">
        <v>44742</v>
      </c>
      <c r="Z183" s="154">
        <v>0</v>
      </c>
      <c r="AA183" s="154">
        <v>0.28199999999999997</v>
      </c>
      <c r="AB183" s="173">
        <v>44772</v>
      </c>
      <c r="AC183" s="159">
        <v>0</v>
      </c>
      <c r="AD183" s="174">
        <v>0.16400000000000001</v>
      </c>
      <c r="AE183" s="131">
        <v>44803</v>
      </c>
      <c r="AF183" s="154">
        <v>7</v>
      </c>
      <c r="AG183" s="199">
        <v>0.14299999999999999</v>
      </c>
      <c r="AH183" s="158">
        <v>44834</v>
      </c>
      <c r="AI183" s="159">
        <v>0.8</v>
      </c>
      <c r="AJ183" s="159">
        <v>0.14899999999999999</v>
      </c>
    </row>
    <row r="184" spans="1:36" ht="14.4" thickBot="1" x14ac:dyDescent="0.3">
      <c r="A184" s="133">
        <v>44500</v>
      </c>
      <c r="B184" s="134">
        <v>7.4</v>
      </c>
      <c r="C184" s="135">
        <v>0.254</v>
      </c>
      <c r="D184" s="151"/>
      <c r="E184" s="152"/>
      <c r="F184" s="153"/>
      <c r="G184" s="142">
        <v>44561</v>
      </c>
      <c r="H184" s="143">
        <v>0</v>
      </c>
      <c r="I184" s="144">
        <v>0.14899999999999999</v>
      </c>
      <c r="J184" s="175">
        <v>44592</v>
      </c>
      <c r="K184" s="176">
        <v>0</v>
      </c>
      <c r="L184" s="177">
        <v>0.104</v>
      </c>
      <c r="M184" s="325"/>
      <c r="N184" s="326"/>
      <c r="O184" s="327"/>
      <c r="P184" s="173">
        <v>44651</v>
      </c>
      <c r="Q184" s="159">
        <v>8.1</v>
      </c>
      <c r="R184" s="174">
        <v>0.53500000000000003</v>
      </c>
      <c r="S184" s="182"/>
      <c r="T184" s="183"/>
      <c r="U184" s="183"/>
      <c r="V184" s="236">
        <v>44712</v>
      </c>
      <c r="W184" s="237">
        <v>0</v>
      </c>
      <c r="X184" s="238">
        <v>1.161</v>
      </c>
      <c r="Y184" s="183"/>
      <c r="Z184" s="183"/>
      <c r="AA184" s="184"/>
      <c r="AB184" s="173">
        <v>44773</v>
      </c>
      <c r="AC184" s="159">
        <v>0</v>
      </c>
      <c r="AD184" s="174">
        <v>0.17</v>
      </c>
      <c r="AE184" s="133">
        <v>44804</v>
      </c>
      <c r="AF184" s="195">
        <v>2.1</v>
      </c>
      <c r="AG184" s="200">
        <v>0.16800000000000001</v>
      </c>
      <c r="AH184" s="151"/>
      <c r="AI184" s="205"/>
      <c r="AJ184" s="206"/>
    </row>
    <row r="185" spans="1:36" s="191" customFormat="1" ht="13.8" thickBot="1" x14ac:dyDescent="0.3">
      <c r="A185" s="42" t="s">
        <v>16</v>
      </c>
      <c r="B185" s="39">
        <f>SUM(B154:B184)</f>
        <v>13.4</v>
      </c>
      <c r="C185" s="39">
        <f>SUM(C154:C184)</f>
        <v>3.1550000000000002</v>
      </c>
      <c r="D185" s="41" t="s">
        <v>17</v>
      </c>
      <c r="E185" s="40">
        <f>SUM(E154:E184)</f>
        <v>33.800000000000004</v>
      </c>
      <c r="F185" s="221">
        <f>SUM(F154:F184)</f>
        <v>6.1639999999999997</v>
      </c>
      <c r="G185" s="42" t="s">
        <v>18</v>
      </c>
      <c r="H185" s="39">
        <f>SUM(H154:H184)</f>
        <v>41.800000000000004</v>
      </c>
      <c r="I185" s="39">
        <f>SUM(I154:I184)</f>
        <v>4.4260000000000002</v>
      </c>
      <c r="J185" s="41" t="s">
        <v>19</v>
      </c>
      <c r="K185" s="40">
        <f>SUM(K154:K184)</f>
        <v>6.1000000000000005</v>
      </c>
      <c r="L185" s="221">
        <f>SUM(L154:L184)</f>
        <v>3.854000000000001</v>
      </c>
      <c r="M185" s="51" t="s">
        <v>20</v>
      </c>
      <c r="N185" s="39">
        <f>SUM(N154:N184)</f>
        <v>17.700000000000003</v>
      </c>
      <c r="O185" s="46">
        <f>SUM(O154:O184)</f>
        <v>3.23</v>
      </c>
      <c r="P185" s="102" t="s">
        <v>21</v>
      </c>
      <c r="Q185" s="103">
        <f>SUM(Q154:Q184)</f>
        <v>129.30000000000001</v>
      </c>
      <c r="R185" s="115">
        <f>SUM(R154:R184)</f>
        <v>8.8759999999999994</v>
      </c>
      <c r="S185" s="42" t="s">
        <v>22</v>
      </c>
      <c r="T185" s="39">
        <f>SUM(T154:T184)</f>
        <v>77.599999999999994</v>
      </c>
      <c r="U185" s="39">
        <f>SUM(U154:U184)</f>
        <v>19.088999999999999</v>
      </c>
      <c r="V185" s="216" t="s">
        <v>23</v>
      </c>
      <c r="W185" s="217">
        <f>SUM(W154:W184)</f>
        <v>23.6</v>
      </c>
      <c r="X185" s="218">
        <f>SUM(X154:X184)</f>
        <v>46.423000000000002</v>
      </c>
      <c r="Y185" s="42" t="s">
        <v>24</v>
      </c>
      <c r="Z185" s="39">
        <f>SUM(Z154:Z184)</f>
        <v>1.2</v>
      </c>
      <c r="AA185" s="230">
        <f>SUM(AA154:AA184)</f>
        <v>17.251999999999999</v>
      </c>
      <c r="AB185" s="102" t="s">
        <v>25</v>
      </c>
      <c r="AC185" s="103">
        <f>SUM(AC154:AC184)</f>
        <v>0</v>
      </c>
      <c r="AD185" s="115">
        <f>SUM(AD154:AD184)</f>
        <v>6.9150000000000018</v>
      </c>
      <c r="AE185" s="51" t="s">
        <v>26</v>
      </c>
      <c r="AF185" s="39">
        <f>SUM(AF154:AF184)</f>
        <v>14.700000000000001</v>
      </c>
      <c r="AG185" s="46">
        <f>SUM(AG154:AG184)</f>
        <v>4.3949999999999996</v>
      </c>
      <c r="AH185" s="102" t="s">
        <v>27</v>
      </c>
      <c r="AI185" s="103">
        <f>SUM(AI154:AI184)</f>
        <v>14.900000000000002</v>
      </c>
      <c r="AJ185" s="115">
        <f>SUM(AJ154:AJ184)</f>
        <v>3.761000000000001</v>
      </c>
    </row>
    <row r="187" spans="1:36" ht="29.4" x14ac:dyDescent="0.25">
      <c r="A187" s="10"/>
      <c r="B187" s="3" t="s">
        <v>14</v>
      </c>
      <c r="C187" s="3" t="s">
        <v>15</v>
      </c>
      <c r="D187" s="290" t="s">
        <v>47</v>
      </c>
      <c r="E187" s="292" t="s">
        <v>48</v>
      </c>
      <c r="AB187" s="242"/>
      <c r="AC187" s="243"/>
      <c r="AD187" s="243"/>
    </row>
    <row r="188" spans="1:36" ht="13.8" x14ac:dyDescent="0.25">
      <c r="A188" s="70" t="s">
        <v>16</v>
      </c>
      <c r="B188" s="43">
        <f>B185</f>
        <v>13.4</v>
      </c>
      <c r="C188" s="43">
        <f>C185</f>
        <v>3.1550000000000002</v>
      </c>
      <c r="D188" s="291">
        <f>MAX(B154:B184)</f>
        <v>7.4</v>
      </c>
      <c r="E188" s="291">
        <f>AVERAGE(C188:C199)</f>
        <v>10.628333333333332</v>
      </c>
      <c r="AB188" s="242"/>
      <c r="AC188" s="243"/>
      <c r="AD188" s="243"/>
    </row>
    <row r="189" spans="1:36" ht="13.8" x14ac:dyDescent="0.25">
      <c r="A189" s="71" t="s">
        <v>17</v>
      </c>
      <c r="B189" s="43">
        <f>E185</f>
        <v>33.800000000000004</v>
      </c>
      <c r="C189" s="43">
        <f>F185</f>
        <v>6.1639999999999997</v>
      </c>
      <c r="D189" s="291">
        <f>MAX(E154:E183)</f>
        <v>18.8</v>
      </c>
      <c r="AB189" s="242"/>
      <c r="AC189" s="243"/>
      <c r="AD189" s="243"/>
    </row>
    <row r="190" spans="1:36" ht="13.8" x14ac:dyDescent="0.25">
      <c r="A190" s="70" t="s">
        <v>18</v>
      </c>
      <c r="B190" s="43">
        <f>H185</f>
        <v>41.800000000000004</v>
      </c>
      <c r="C190" s="43">
        <f>I185</f>
        <v>4.4260000000000002</v>
      </c>
      <c r="D190" s="291">
        <f>MAX(H154:H184)</f>
        <v>10.6</v>
      </c>
      <c r="AB190" s="242"/>
      <c r="AC190" s="243"/>
      <c r="AD190" s="243"/>
    </row>
    <row r="191" spans="1:36" ht="13.8" x14ac:dyDescent="0.25">
      <c r="A191" s="71" t="s">
        <v>19</v>
      </c>
      <c r="B191" s="43">
        <f>K185</f>
        <v>6.1000000000000005</v>
      </c>
      <c r="C191" s="43">
        <f>L185</f>
        <v>3.854000000000001</v>
      </c>
      <c r="D191" s="291">
        <f>MAX(K154:K184)</f>
        <v>5.5</v>
      </c>
      <c r="AB191" s="242"/>
      <c r="AC191" s="243"/>
      <c r="AD191" s="243"/>
    </row>
    <row r="192" spans="1:36" ht="13.8" x14ac:dyDescent="0.25">
      <c r="A192" s="70" t="s">
        <v>20</v>
      </c>
      <c r="B192" s="43">
        <f>N185</f>
        <v>17.700000000000003</v>
      </c>
      <c r="C192" s="43">
        <f>O185</f>
        <v>3.23</v>
      </c>
      <c r="D192" s="291">
        <f>MAX(N156:N181)</f>
        <v>7.5</v>
      </c>
      <c r="AB192" s="242"/>
      <c r="AC192" s="243"/>
      <c r="AD192" s="243"/>
    </row>
    <row r="193" spans="1:36" ht="13.8" x14ac:dyDescent="0.25">
      <c r="A193" s="71" t="s">
        <v>21</v>
      </c>
      <c r="B193" s="43">
        <f>Q185</f>
        <v>129.30000000000001</v>
      </c>
      <c r="C193" s="43">
        <f>R185</f>
        <v>8.8759999999999994</v>
      </c>
      <c r="D193" s="291">
        <f>MAX(Q154:Q184)</f>
        <v>22.1</v>
      </c>
      <c r="AB193" s="242"/>
      <c r="AC193" s="243"/>
      <c r="AD193" s="243"/>
    </row>
    <row r="194" spans="1:36" ht="13.8" x14ac:dyDescent="0.25">
      <c r="A194" s="70" t="s">
        <v>22</v>
      </c>
      <c r="B194" s="43">
        <f>T185</f>
        <v>77.599999999999994</v>
      </c>
      <c r="C194" s="43">
        <f>U185</f>
        <v>19.088999999999999</v>
      </c>
      <c r="D194" s="291">
        <f>MAX(T154:T183)</f>
        <v>22.8</v>
      </c>
      <c r="AB194" s="242"/>
      <c r="AC194" s="243"/>
      <c r="AD194" s="243"/>
    </row>
    <row r="195" spans="1:36" ht="13.8" x14ac:dyDescent="0.25">
      <c r="A195" s="71" t="s">
        <v>23</v>
      </c>
      <c r="B195" s="43">
        <f>W185</f>
        <v>23.6</v>
      </c>
      <c r="C195" s="43">
        <f>X185</f>
        <v>46.423000000000002</v>
      </c>
      <c r="D195" s="291">
        <f>MAX(W154:W184)</f>
        <v>18.899999999999999</v>
      </c>
      <c r="AB195" s="242"/>
      <c r="AC195" s="243"/>
      <c r="AD195" s="243"/>
    </row>
    <row r="196" spans="1:36" ht="13.8" x14ac:dyDescent="0.25">
      <c r="A196" s="70" t="s">
        <v>24</v>
      </c>
      <c r="B196" s="43">
        <f>Z185</f>
        <v>1.2</v>
      </c>
      <c r="C196" s="43">
        <f>AA185</f>
        <v>17.251999999999999</v>
      </c>
      <c r="D196" s="291">
        <f>MAX(Z154:Z183)</f>
        <v>1.2</v>
      </c>
      <c r="AB196" s="242"/>
      <c r="AC196" s="243"/>
      <c r="AD196" s="243"/>
    </row>
    <row r="197" spans="1:36" ht="13.8" x14ac:dyDescent="0.25">
      <c r="A197" s="71" t="s">
        <v>34</v>
      </c>
      <c r="B197" s="72">
        <f>AC185</f>
        <v>0</v>
      </c>
      <c r="C197" s="72">
        <f>AD185</f>
        <v>6.9150000000000018</v>
      </c>
      <c r="D197" s="291">
        <f>MAX(AC154:AC184)</f>
        <v>0</v>
      </c>
      <c r="AB197" s="242"/>
      <c r="AC197" s="243"/>
      <c r="AD197" s="243"/>
    </row>
    <row r="198" spans="1:36" ht="13.8" x14ac:dyDescent="0.25">
      <c r="A198" s="70" t="s">
        <v>35</v>
      </c>
      <c r="B198" s="72">
        <f>AF185</f>
        <v>14.700000000000001</v>
      </c>
      <c r="C198" s="72">
        <f>AG185</f>
        <v>4.3949999999999996</v>
      </c>
      <c r="D198" s="291">
        <f>MAX(AF154:AF184)</f>
        <v>7</v>
      </c>
      <c r="AB198" s="242"/>
      <c r="AC198" s="243"/>
      <c r="AD198" s="243"/>
    </row>
    <row r="199" spans="1:36" ht="14.4" thickBot="1" x14ac:dyDescent="0.3">
      <c r="A199" s="208" t="s">
        <v>36</v>
      </c>
      <c r="B199" s="209">
        <f>AI185</f>
        <v>14.900000000000002</v>
      </c>
      <c r="C199" s="209">
        <f>AJ185</f>
        <v>3.761000000000001</v>
      </c>
      <c r="D199" s="291">
        <f>MAX(AI154:AI183)</f>
        <v>6.2</v>
      </c>
      <c r="AB199" s="242"/>
      <c r="AC199" s="243"/>
      <c r="AD199" s="243"/>
    </row>
    <row r="200" spans="1:36" ht="14.4" thickBot="1" x14ac:dyDescent="0.3">
      <c r="A200" s="210" t="s">
        <v>41</v>
      </c>
      <c r="B200" s="211">
        <f>SUM(B188:B199)</f>
        <v>374.1</v>
      </c>
      <c r="C200" s="212">
        <f>SUM(C188:C199)</f>
        <v>127.53999999999999</v>
      </c>
      <c r="AB200" s="242"/>
      <c r="AC200" s="243"/>
      <c r="AD200" s="243"/>
    </row>
    <row r="201" spans="1:36" ht="14.4" thickBot="1" x14ac:dyDescent="0.3">
      <c r="S201" s="55"/>
      <c r="T201" s="55"/>
      <c r="U201" s="55"/>
      <c r="AB201" s="242"/>
      <c r="AC201" s="243"/>
      <c r="AD201" s="243"/>
    </row>
    <row r="202" spans="1:36" s="57" customFormat="1" ht="15.6" x14ac:dyDescent="0.3">
      <c r="A202" s="337" t="s">
        <v>1</v>
      </c>
      <c r="B202" s="338"/>
      <c r="C202" s="339"/>
      <c r="D202" s="316" t="s">
        <v>2</v>
      </c>
      <c r="E202" s="317"/>
      <c r="F202" s="318"/>
      <c r="G202" s="337" t="s">
        <v>3</v>
      </c>
      <c r="H202" s="338"/>
      <c r="I202" s="339"/>
      <c r="J202" s="334" t="s">
        <v>4</v>
      </c>
      <c r="K202" s="335"/>
      <c r="L202" s="336"/>
      <c r="M202" s="341" t="s">
        <v>5</v>
      </c>
      <c r="N202" s="338"/>
      <c r="O202" s="340"/>
      <c r="P202" s="334" t="s">
        <v>6</v>
      </c>
      <c r="Q202" s="335"/>
      <c r="R202" s="336"/>
      <c r="S202" s="337" t="s">
        <v>7</v>
      </c>
      <c r="T202" s="338"/>
      <c r="U202" s="340"/>
      <c r="V202" s="334" t="s">
        <v>8</v>
      </c>
      <c r="W202" s="335"/>
      <c r="X202" s="336"/>
      <c r="Y202" s="337" t="s">
        <v>9</v>
      </c>
      <c r="Z202" s="338"/>
      <c r="AA202" s="339"/>
      <c r="AB202" s="334" t="s">
        <v>10</v>
      </c>
      <c r="AC202" s="335"/>
      <c r="AD202" s="336"/>
      <c r="AE202" s="337" t="s">
        <v>11</v>
      </c>
      <c r="AF202" s="338"/>
      <c r="AG202" s="340"/>
      <c r="AH202" s="316" t="s">
        <v>12</v>
      </c>
      <c r="AI202" s="317"/>
      <c r="AJ202" s="318"/>
    </row>
    <row r="203" spans="1:36" s="57" customFormat="1" ht="14.4" thickBot="1" x14ac:dyDescent="0.3">
      <c r="A203" s="118" t="s">
        <v>13</v>
      </c>
      <c r="B203" s="125" t="s">
        <v>14</v>
      </c>
      <c r="C203" s="126" t="s">
        <v>15</v>
      </c>
      <c r="D203" s="116" t="s">
        <v>13</v>
      </c>
      <c r="E203" s="127" t="s">
        <v>14</v>
      </c>
      <c r="F203" s="128" t="s">
        <v>15</v>
      </c>
      <c r="G203" s="118" t="s">
        <v>13</v>
      </c>
      <c r="H203" s="125" t="s">
        <v>14</v>
      </c>
      <c r="I203" s="126" t="s">
        <v>15</v>
      </c>
      <c r="J203" s="155" t="s">
        <v>13</v>
      </c>
      <c r="K203" s="156" t="s">
        <v>14</v>
      </c>
      <c r="L203" s="157" t="s">
        <v>15</v>
      </c>
      <c r="M203" s="123" t="s">
        <v>13</v>
      </c>
      <c r="N203" s="125" t="s">
        <v>14</v>
      </c>
      <c r="O203" s="197" t="s">
        <v>15</v>
      </c>
      <c r="P203" s="155" t="s">
        <v>13</v>
      </c>
      <c r="Q203" s="156" t="s">
        <v>14</v>
      </c>
      <c r="R203" s="157" t="s">
        <v>15</v>
      </c>
      <c r="S203" s="118" t="s">
        <v>13</v>
      </c>
      <c r="T203" s="125" t="s">
        <v>14</v>
      </c>
      <c r="U203" s="197" t="s">
        <v>15</v>
      </c>
      <c r="V203" s="155" t="s">
        <v>13</v>
      </c>
      <c r="W203" s="156" t="s">
        <v>14</v>
      </c>
      <c r="X203" s="157" t="s">
        <v>15</v>
      </c>
      <c r="Y203" s="118" t="s">
        <v>13</v>
      </c>
      <c r="Z203" s="125" t="s">
        <v>14</v>
      </c>
      <c r="AA203" s="126" t="s">
        <v>15</v>
      </c>
      <c r="AB203" s="155" t="s">
        <v>13</v>
      </c>
      <c r="AC203" s="156" t="s">
        <v>14</v>
      </c>
      <c r="AD203" s="157" t="s">
        <v>15</v>
      </c>
      <c r="AE203" s="118" t="s">
        <v>13</v>
      </c>
      <c r="AF203" s="125" t="s">
        <v>14</v>
      </c>
      <c r="AG203" s="197" t="s">
        <v>15</v>
      </c>
      <c r="AH203" s="116" t="s">
        <v>13</v>
      </c>
      <c r="AI203" s="127" t="s">
        <v>14</v>
      </c>
      <c r="AJ203" s="128" t="s">
        <v>15</v>
      </c>
    </row>
    <row r="204" spans="1:36" s="57" customFormat="1" ht="13.8" x14ac:dyDescent="0.25">
      <c r="A204" s="129">
        <v>44835</v>
      </c>
      <c r="B204" s="124">
        <v>0</v>
      </c>
      <c r="C204" s="130">
        <v>0.13</v>
      </c>
      <c r="D204" s="136">
        <v>44866</v>
      </c>
      <c r="E204" s="122">
        <v>0</v>
      </c>
      <c r="F204" s="137">
        <v>0.11799999999999999</v>
      </c>
      <c r="G204" s="145">
        <v>44896</v>
      </c>
      <c r="H204" s="146">
        <v>0</v>
      </c>
      <c r="I204" s="147">
        <v>0.156</v>
      </c>
      <c r="J204" s="219">
        <v>44927</v>
      </c>
      <c r="K204" s="220">
        <v>0</v>
      </c>
      <c r="L204" s="220">
        <v>0.33</v>
      </c>
      <c r="M204" s="171">
        <v>44958</v>
      </c>
      <c r="N204" s="120">
        <v>0</v>
      </c>
      <c r="O204" s="223">
        <v>0.32600000000000001</v>
      </c>
      <c r="P204" s="173">
        <v>44986</v>
      </c>
      <c r="Q204" s="159">
        <v>0</v>
      </c>
      <c r="R204" s="174">
        <v>0.2</v>
      </c>
      <c r="S204" s="119">
        <v>45017</v>
      </c>
      <c r="T204" s="154">
        <v>0</v>
      </c>
      <c r="U204" s="154">
        <v>0.35899999999999999</v>
      </c>
      <c r="V204" s="234">
        <v>45047</v>
      </c>
      <c r="W204" s="227">
        <v>0</v>
      </c>
      <c r="X204" s="235">
        <v>0.36899999999999999</v>
      </c>
      <c r="Y204" s="119">
        <v>45078</v>
      </c>
      <c r="Z204" s="154">
        <v>0</v>
      </c>
      <c r="AA204" s="154">
        <v>0.432</v>
      </c>
      <c r="AB204" s="173">
        <v>45108</v>
      </c>
      <c r="AC204" s="159">
        <v>0</v>
      </c>
      <c r="AD204" s="174">
        <v>0.184</v>
      </c>
      <c r="AE204" s="131">
        <v>45139</v>
      </c>
      <c r="AF204" s="154">
        <v>0</v>
      </c>
      <c r="AG204" s="199">
        <v>0.104</v>
      </c>
      <c r="AH204" s="244">
        <v>45170</v>
      </c>
      <c r="AI204" s="245">
        <v>0</v>
      </c>
      <c r="AJ204" s="245">
        <v>7.8E-2</v>
      </c>
    </row>
    <row r="205" spans="1:36" s="57" customFormat="1" ht="13.8" x14ac:dyDescent="0.25">
      <c r="A205" s="131">
        <v>44836</v>
      </c>
      <c r="B205" s="120">
        <v>0</v>
      </c>
      <c r="C205" s="132">
        <v>0.121</v>
      </c>
      <c r="D205" s="138">
        <v>44867</v>
      </c>
      <c r="E205" s="117">
        <v>0</v>
      </c>
      <c r="F205" s="139">
        <v>0.11799999999999999</v>
      </c>
      <c r="G205" s="140">
        <v>44897</v>
      </c>
      <c r="H205" s="121">
        <v>0</v>
      </c>
      <c r="I205" s="141">
        <v>0.155</v>
      </c>
      <c r="J205" s="219">
        <v>44928</v>
      </c>
      <c r="K205" s="220">
        <v>0</v>
      </c>
      <c r="L205" s="220">
        <v>0.318</v>
      </c>
      <c r="M205" s="171">
        <v>44959</v>
      </c>
      <c r="N205" s="120">
        <v>0</v>
      </c>
      <c r="O205" s="223">
        <v>0.312</v>
      </c>
      <c r="P205" s="173">
        <v>44987</v>
      </c>
      <c r="Q205" s="159">
        <v>0</v>
      </c>
      <c r="R205" s="174">
        <v>0.19900000000000001</v>
      </c>
      <c r="S205" s="119">
        <v>45018</v>
      </c>
      <c r="T205" s="154">
        <v>0</v>
      </c>
      <c r="U205" s="154">
        <v>0.36099999999999999</v>
      </c>
      <c r="V205" s="228">
        <v>45048</v>
      </c>
      <c r="W205" s="220">
        <v>0</v>
      </c>
      <c r="X205" s="229">
        <v>0.34100000000000003</v>
      </c>
      <c r="Y205" s="119">
        <v>45079</v>
      </c>
      <c r="Z205" s="154">
        <v>0.8</v>
      </c>
      <c r="AA205" s="154">
        <v>0.44700000000000001</v>
      </c>
      <c r="AB205" s="173">
        <v>45109</v>
      </c>
      <c r="AC205" s="159">
        <v>0</v>
      </c>
      <c r="AD205" s="174">
        <v>0.17100000000000001</v>
      </c>
      <c r="AE205" s="131">
        <v>45140</v>
      </c>
      <c r="AF205" s="154">
        <v>0</v>
      </c>
      <c r="AG205" s="199">
        <v>0.10100000000000001</v>
      </c>
      <c r="AH205" s="158">
        <v>45171</v>
      </c>
      <c r="AI205" s="159">
        <v>1.7</v>
      </c>
      <c r="AJ205" s="159">
        <v>8.1000000000000003E-2</v>
      </c>
    </row>
    <row r="206" spans="1:36" s="57" customFormat="1" ht="13.8" x14ac:dyDescent="0.25">
      <c r="A206" s="131">
        <v>44837</v>
      </c>
      <c r="B206" s="120">
        <v>0</v>
      </c>
      <c r="C206" s="132">
        <v>0.115</v>
      </c>
      <c r="D206" s="138">
        <v>44868</v>
      </c>
      <c r="E206" s="117">
        <v>0</v>
      </c>
      <c r="F206" s="139">
        <v>0.11899999999999999</v>
      </c>
      <c r="G206" s="140">
        <v>44898</v>
      </c>
      <c r="H206" s="121">
        <v>0.5</v>
      </c>
      <c r="I206" s="141">
        <v>0.155</v>
      </c>
      <c r="J206" s="219">
        <v>44929</v>
      </c>
      <c r="K206" s="220">
        <v>0.2</v>
      </c>
      <c r="L206" s="220">
        <v>0.314</v>
      </c>
      <c r="M206" s="171">
        <v>44960</v>
      </c>
      <c r="N206" s="120">
        <v>0</v>
      </c>
      <c r="O206" s="223">
        <v>0.30299999999999999</v>
      </c>
      <c r="P206" s="173">
        <v>44988</v>
      </c>
      <c r="Q206" s="159">
        <v>0</v>
      </c>
      <c r="R206" s="174">
        <v>0.19700000000000001</v>
      </c>
      <c r="S206" s="119">
        <v>45019</v>
      </c>
      <c r="T206" s="154">
        <v>0</v>
      </c>
      <c r="U206" s="154">
        <v>0.33800000000000002</v>
      </c>
      <c r="V206" s="228">
        <v>45049</v>
      </c>
      <c r="W206" s="220">
        <v>0</v>
      </c>
      <c r="X206" s="229">
        <v>0.33600000000000002</v>
      </c>
      <c r="Y206" s="119">
        <v>45080</v>
      </c>
      <c r="Z206" s="154">
        <v>7.1</v>
      </c>
      <c r="AA206" s="154">
        <v>0.45700000000000002</v>
      </c>
      <c r="AB206" s="173">
        <v>45110</v>
      </c>
      <c r="AC206" s="159">
        <v>0</v>
      </c>
      <c r="AD206" s="174">
        <v>0.16600000000000001</v>
      </c>
      <c r="AE206" s="131">
        <v>45141</v>
      </c>
      <c r="AF206" s="154">
        <v>0</v>
      </c>
      <c r="AG206" s="199">
        <v>0.10299999999999999</v>
      </c>
      <c r="AH206" s="158">
        <v>45172</v>
      </c>
      <c r="AI206" s="159">
        <v>10.6</v>
      </c>
      <c r="AJ206" s="159">
        <v>0.10299999999999999</v>
      </c>
    </row>
    <row r="207" spans="1:36" s="57" customFormat="1" ht="13.8" x14ac:dyDescent="0.25">
      <c r="A207" s="131">
        <v>44838</v>
      </c>
      <c r="B207" s="120">
        <v>0</v>
      </c>
      <c r="C207" s="132">
        <v>0.114</v>
      </c>
      <c r="D207" s="138">
        <v>44869</v>
      </c>
      <c r="E207" s="117">
        <v>0</v>
      </c>
      <c r="F207" s="139">
        <v>0.12</v>
      </c>
      <c r="G207" s="140">
        <v>44899</v>
      </c>
      <c r="H207" s="121">
        <v>0.8</v>
      </c>
      <c r="I207" s="141">
        <v>0.158</v>
      </c>
      <c r="J207" s="219">
        <v>44930</v>
      </c>
      <c r="K207" s="220">
        <v>0</v>
      </c>
      <c r="L207" s="220">
        <v>0.307</v>
      </c>
      <c r="M207" s="171">
        <v>44961</v>
      </c>
      <c r="N207" s="120">
        <v>0</v>
      </c>
      <c r="O207" s="223">
        <v>0.29199999999999998</v>
      </c>
      <c r="P207" s="173">
        <v>44989</v>
      </c>
      <c r="Q207" s="159">
        <v>0</v>
      </c>
      <c r="R207" s="174">
        <v>0.192</v>
      </c>
      <c r="S207" s="119">
        <v>45020</v>
      </c>
      <c r="T207" s="154">
        <v>0</v>
      </c>
      <c r="U207" s="154">
        <v>0.39500000000000002</v>
      </c>
      <c r="V207" s="228">
        <v>45050</v>
      </c>
      <c r="W207" s="220">
        <v>0</v>
      </c>
      <c r="X207" s="229">
        <v>0.33600000000000002</v>
      </c>
      <c r="Y207" s="119">
        <v>45081</v>
      </c>
      <c r="Z207" s="154">
        <v>0</v>
      </c>
      <c r="AA207" s="154">
        <v>0.38600000000000001</v>
      </c>
      <c r="AB207" s="173">
        <v>45111</v>
      </c>
      <c r="AC207" s="159">
        <v>0</v>
      </c>
      <c r="AD207" s="174">
        <v>0.14599999999999999</v>
      </c>
      <c r="AE207" s="131">
        <v>45142</v>
      </c>
      <c r="AF207" s="154">
        <v>0</v>
      </c>
      <c r="AG207" s="199">
        <v>0.104</v>
      </c>
      <c r="AH207" s="158">
        <v>45173</v>
      </c>
      <c r="AI207" s="159">
        <v>0.1</v>
      </c>
      <c r="AJ207" s="159">
        <v>0.13100000000000001</v>
      </c>
    </row>
    <row r="208" spans="1:36" ht="13.8" x14ac:dyDescent="0.25">
      <c r="A208" s="131">
        <v>44839</v>
      </c>
      <c r="B208" s="120">
        <v>0</v>
      </c>
      <c r="C208" s="132">
        <v>0.113</v>
      </c>
      <c r="D208" s="138">
        <v>44870</v>
      </c>
      <c r="E208" s="117">
        <v>0</v>
      </c>
      <c r="F208" s="139">
        <v>0.11799999999999999</v>
      </c>
      <c r="G208" s="140">
        <v>44900</v>
      </c>
      <c r="H208" s="121">
        <v>0.4</v>
      </c>
      <c r="I208" s="141">
        <v>0.157</v>
      </c>
      <c r="J208" s="219">
        <v>44931</v>
      </c>
      <c r="K208" s="220">
        <v>0</v>
      </c>
      <c r="L208" s="220">
        <v>0.29599999999999999</v>
      </c>
      <c r="M208" s="171">
        <v>44962</v>
      </c>
      <c r="N208" s="120">
        <v>0</v>
      </c>
      <c r="O208" s="223">
        <v>0.27200000000000002</v>
      </c>
      <c r="P208" s="173">
        <v>44990</v>
      </c>
      <c r="Q208" s="159">
        <v>0.8</v>
      </c>
      <c r="R208" s="174">
        <v>0.192</v>
      </c>
      <c r="S208" s="119">
        <v>45021</v>
      </c>
      <c r="T208" s="154">
        <v>0</v>
      </c>
      <c r="U208" s="154">
        <v>0.40500000000000003</v>
      </c>
      <c r="V208" s="228">
        <v>45051</v>
      </c>
      <c r="W208" s="220">
        <v>0</v>
      </c>
      <c r="X208" s="229">
        <v>0.32700000000000001</v>
      </c>
      <c r="Y208" s="119">
        <v>45082</v>
      </c>
      <c r="Z208" s="154">
        <v>0</v>
      </c>
      <c r="AA208" s="154">
        <v>0.371</v>
      </c>
      <c r="AB208" s="173">
        <v>45112</v>
      </c>
      <c r="AC208" s="159">
        <v>0</v>
      </c>
      <c r="AD208" s="174">
        <v>0.151</v>
      </c>
      <c r="AE208" s="131">
        <v>45143</v>
      </c>
      <c r="AF208" s="154">
        <v>0</v>
      </c>
      <c r="AG208" s="199">
        <v>0.1</v>
      </c>
      <c r="AH208" s="158">
        <v>45174</v>
      </c>
      <c r="AI208" s="159">
        <v>0</v>
      </c>
      <c r="AJ208" s="159">
        <v>9.9000000000000005E-2</v>
      </c>
    </row>
    <row r="209" spans="1:36" ht="13.8" x14ac:dyDescent="0.25">
      <c r="A209" s="131">
        <v>44840</v>
      </c>
      <c r="B209" s="120">
        <v>1.8</v>
      </c>
      <c r="C209" s="132">
        <v>0.114</v>
      </c>
      <c r="D209" s="138">
        <v>44871</v>
      </c>
      <c r="E209" s="117">
        <v>0</v>
      </c>
      <c r="F209" s="139">
        <v>0.11799999999999999</v>
      </c>
      <c r="G209" s="140">
        <v>44901</v>
      </c>
      <c r="H209" s="121">
        <v>3.2</v>
      </c>
      <c r="I209" s="141">
        <v>0.157</v>
      </c>
      <c r="J209" s="219">
        <v>44932</v>
      </c>
      <c r="K209" s="220">
        <v>0</v>
      </c>
      <c r="L209" s="220">
        <v>0.29399999999999998</v>
      </c>
      <c r="M209" s="171">
        <v>44963</v>
      </c>
      <c r="N209" s="120">
        <v>0</v>
      </c>
      <c r="O209" s="223">
        <v>0.26400000000000001</v>
      </c>
      <c r="P209" s="173">
        <v>44991</v>
      </c>
      <c r="Q209" s="159">
        <v>2.2000000000000002</v>
      </c>
      <c r="R209" s="174">
        <v>0.186</v>
      </c>
      <c r="S209" s="119">
        <v>45022</v>
      </c>
      <c r="T209" s="154">
        <v>0</v>
      </c>
      <c r="U209" s="154">
        <v>0.38500000000000001</v>
      </c>
      <c r="V209" s="228">
        <v>45052</v>
      </c>
      <c r="W209" s="220">
        <v>0</v>
      </c>
      <c r="X209" s="229">
        <v>0.30199999999999999</v>
      </c>
      <c r="Y209" s="119">
        <v>45083</v>
      </c>
      <c r="Z209" s="154">
        <v>0</v>
      </c>
      <c r="AA209" s="154">
        <v>0.35299999999999998</v>
      </c>
      <c r="AB209" s="173">
        <v>45113</v>
      </c>
      <c r="AC209" s="159">
        <v>0</v>
      </c>
      <c r="AD209" s="174">
        <v>0.13500000000000001</v>
      </c>
      <c r="AE209" s="131">
        <v>45144</v>
      </c>
      <c r="AF209" s="154">
        <v>0</v>
      </c>
      <c r="AG209" s="199">
        <v>9.6000000000000002E-2</v>
      </c>
      <c r="AH209" s="158">
        <v>45175</v>
      </c>
      <c r="AI209" s="159">
        <v>0</v>
      </c>
      <c r="AJ209" s="159">
        <v>9.4E-2</v>
      </c>
    </row>
    <row r="210" spans="1:36" ht="13.8" x14ac:dyDescent="0.25">
      <c r="A210" s="131">
        <v>44841</v>
      </c>
      <c r="B210" s="120">
        <v>0.1</v>
      </c>
      <c r="C210" s="132">
        <v>0.11600000000000001</v>
      </c>
      <c r="D210" s="138">
        <v>44872</v>
      </c>
      <c r="E210" s="117">
        <v>0</v>
      </c>
      <c r="F210" s="139">
        <v>0.11700000000000001</v>
      </c>
      <c r="G210" s="140">
        <v>44902</v>
      </c>
      <c r="H210" s="121">
        <v>0.2</v>
      </c>
      <c r="I210" s="141">
        <v>0.157</v>
      </c>
      <c r="J210" s="219">
        <v>44933</v>
      </c>
      <c r="K210" s="220">
        <v>0</v>
      </c>
      <c r="L210" s="220">
        <v>0.28199999999999997</v>
      </c>
      <c r="M210" s="171">
        <v>44964</v>
      </c>
      <c r="N210" s="120">
        <v>5.9</v>
      </c>
      <c r="O210" s="223">
        <v>0.26800000000000002</v>
      </c>
      <c r="P210" s="173">
        <v>44992</v>
      </c>
      <c r="Q210" s="159">
        <v>3.4</v>
      </c>
      <c r="R210" s="174">
        <v>0.45200000000000001</v>
      </c>
      <c r="S210" s="119">
        <v>45023</v>
      </c>
      <c r="T210" s="154">
        <v>0</v>
      </c>
      <c r="U210" s="154">
        <v>0.36099999999999999</v>
      </c>
      <c r="V210" s="228">
        <v>45053</v>
      </c>
      <c r="W210" s="220">
        <v>0</v>
      </c>
      <c r="X210" s="229">
        <v>0.22700000000000001</v>
      </c>
      <c r="Y210" s="119">
        <v>45084</v>
      </c>
      <c r="Z210" s="154">
        <v>17.3</v>
      </c>
      <c r="AA210" s="154">
        <v>0.67</v>
      </c>
      <c r="AB210" s="173">
        <v>45114</v>
      </c>
      <c r="AC210" s="159">
        <v>0</v>
      </c>
      <c r="AD210" s="174">
        <v>0.14299999999999999</v>
      </c>
      <c r="AE210" s="131">
        <v>45145</v>
      </c>
      <c r="AF210" s="154">
        <v>0</v>
      </c>
      <c r="AG210" s="199">
        <v>9.0999999999999998E-2</v>
      </c>
      <c r="AH210" s="158">
        <v>45176</v>
      </c>
      <c r="AI210" s="159">
        <v>0</v>
      </c>
      <c r="AJ210" s="159">
        <v>8.8999999999999996E-2</v>
      </c>
    </row>
    <row r="211" spans="1:36" ht="13.8" x14ac:dyDescent="0.25">
      <c r="A211" s="131">
        <v>44842</v>
      </c>
      <c r="B211" s="120">
        <v>0</v>
      </c>
      <c r="C211" s="132">
        <v>0.114</v>
      </c>
      <c r="D211" s="138">
        <v>44873</v>
      </c>
      <c r="E211" s="117">
        <v>0</v>
      </c>
      <c r="F211" s="139">
        <v>0.11600000000000001</v>
      </c>
      <c r="G211" s="140">
        <v>44903</v>
      </c>
      <c r="H211" s="121">
        <v>3.7</v>
      </c>
      <c r="I211" s="141">
        <v>0.159</v>
      </c>
      <c r="J211" s="219">
        <v>44934</v>
      </c>
      <c r="K211" s="220">
        <v>4</v>
      </c>
      <c r="L211" s="220">
        <v>0.377</v>
      </c>
      <c r="M211" s="171">
        <v>44965</v>
      </c>
      <c r="N211" s="120">
        <v>0.3</v>
      </c>
      <c r="O211" s="223">
        <v>0.26200000000000001</v>
      </c>
      <c r="P211" s="173">
        <v>44993</v>
      </c>
      <c r="Q211" s="159">
        <v>0</v>
      </c>
      <c r="R211" s="174">
        <v>0.318</v>
      </c>
      <c r="S211" s="119">
        <v>45024</v>
      </c>
      <c r="T211" s="154">
        <v>0</v>
      </c>
      <c r="U211" s="154">
        <v>0.36</v>
      </c>
      <c r="V211" s="228">
        <v>45054</v>
      </c>
      <c r="W211" s="220">
        <v>0</v>
      </c>
      <c r="X211" s="229">
        <v>0.25900000000000001</v>
      </c>
      <c r="Y211" s="119">
        <v>45085</v>
      </c>
      <c r="Z211" s="154">
        <v>10.4</v>
      </c>
      <c r="AA211" s="154">
        <v>1.0329999999999999</v>
      </c>
      <c r="AB211" s="173">
        <v>45115</v>
      </c>
      <c r="AC211" s="159">
        <v>0</v>
      </c>
      <c r="AD211" s="174">
        <v>0.13600000000000001</v>
      </c>
      <c r="AE211" s="131">
        <v>45146</v>
      </c>
      <c r="AF211" s="154">
        <v>0</v>
      </c>
      <c r="AG211" s="199">
        <v>8.8999999999999996E-2</v>
      </c>
      <c r="AH211" s="158">
        <v>45177</v>
      </c>
      <c r="AI211" s="159">
        <v>0</v>
      </c>
      <c r="AJ211" s="159">
        <v>8.7999999999999995E-2</v>
      </c>
    </row>
    <row r="212" spans="1:36" ht="13.8" x14ac:dyDescent="0.25">
      <c r="A212" s="131">
        <v>44843</v>
      </c>
      <c r="B212" s="120">
        <v>0</v>
      </c>
      <c r="C212" s="132">
        <v>0.113</v>
      </c>
      <c r="D212" s="138">
        <v>44874</v>
      </c>
      <c r="E212" s="117">
        <v>1</v>
      </c>
      <c r="F212" s="139">
        <v>0.11700000000000001</v>
      </c>
      <c r="G212" s="140">
        <v>44904</v>
      </c>
      <c r="H212" s="121">
        <v>47.5</v>
      </c>
      <c r="I212" s="141">
        <v>0.57299999999999995</v>
      </c>
      <c r="J212" s="219">
        <v>44935</v>
      </c>
      <c r="K212" s="220">
        <v>4.8</v>
      </c>
      <c r="L212" s="220">
        <v>1.633</v>
      </c>
      <c r="M212" s="171">
        <v>44966</v>
      </c>
      <c r="N212" s="120">
        <v>0</v>
      </c>
      <c r="O212" s="223">
        <v>0.255</v>
      </c>
      <c r="P212" s="173">
        <v>44994</v>
      </c>
      <c r="Q212" s="159">
        <v>2.4</v>
      </c>
      <c r="R212" s="174">
        <v>0.51200000000000001</v>
      </c>
      <c r="S212" s="119">
        <v>45025</v>
      </c>
      <c r="T212" s="154">
        <v>0</v>
      </c>
      <c r="U212" s="154">
        <v>0.40500000000000003</v>
      </c>
      <c r="V212" s="228">
        <v>45055</v>
      </c>
      <c r="W212" s="220">
        <v>0</v>
      </c>
      <c r="X212" s="229">
        <v>0.28799999999999998</v>
      </c>
      <c r="Y212" s="119">
        <v>45086</v>
      </c>
      <c r="Z212" s="154">
        <v>0</v>
      </c>
      <c r="AA212" s="154">
        <v>1.0900000000000001</v>
      </c>
      <c r="AB212" s="173">
        <v>45116</v>
      </c>
      <c r="AC212" s="159">
        <v>0</v>
      </c>
      <c r="AD212" s="174">
        <v>0.13100000000000001</v>
      </c>
      <c r="AE212" s="131">
        <v>45147</v>
      </c>
      <c r="AF212" s="154">
        <v>0</v>
      </c>
      <c r="AG212" s="199">
        <v>8.4000000000000005E-2</v>
      </c>
      <c r="AH212" s="158">
        <v>45178</v>
      </c>
      <c r="AI212" s="159">
        <v>0</v>
      </c>
      <c r="AJ212" s="159">
        <v>8.2000000000000003E-2</v>
      </c>
    </row>
    <row r="213" spans="1:36" ht="13.8" x14ac:dyDescent="0.25">
      <c r="A213" s="131">
        <v>44844</v>
      </c>
      <c r="B213" s="120">
        <v>0</v>
      </c>
      <c r="C213" s="132">
        <v>0.113</v>
      </c>
      <c r="D213" s="138">
        <v>44875</v>
      </c>
      <c r="E213" s="117">
        <v>0.1</v>
      </c>
      <c r="F213" s="139">
        <v>0.11799999999999999</v>
      </c>
      <c r="G213" s="140">
        <v>44905</v>
      </c>
      <c r="H213" s="121">
        <v>5.4</v>
      </c>
      <c r="I213" s="141">
        <v>0.56899999999999995</v>
      </c>
      <c r="J213" s="219">
        <v>44936</v>
      </c>
      <c r="K213" s="220">
        <v>0</v>
      </c>
      <c r="L213" s="220">
        <v>0.91900000000000004</v>
      </c>
      <c r="M213" s="171">
        <v>44967</v>
      </c>
      <c r="N213" s="120">
        <v>0</v>
      </c>
      <c r="O213" s="223">
        <v>0.251</v>
      </c>
      <c r="P213" s="173">
        <v>44995</v>
      </c>
      <c r="Q213" s="159">
        <v>0</v>
      </c>
      <c r="R213" s="174">
        <v>0.64900000000000002</v>
      </c>
      <c r="S213" s="119">
        <v>45026</v>
      </c>
      <c r="T213" s="154">
        <v>0</v>
      </c>
      <c r="U213" s="154">
        <v>0.46200000000000002</v>
      </c>
      <c r="V213" s="228">
        <v>45056</v>
      </c>
      <c r="W213" s="220">
        <v>0</v>
      </c>
      <c r="X213" s="229">
        <v>0.29299999999999998</v>
      </c>
      <c r="Y213" s="119">
        <v>45087</v>
      </c>
      <c r="Z213" s="154">
        <v>0</v>
      </c>
      <c r="AA213" s="154">
        <v>0.91600000000000004</v>
      </c>
      <c r="AB213" s="173">
        <v>45117</v>
      </c>
      <c r="AC213" s="159">
        <v>0</v>
      </c>
      <c r="AD213" s="174">
        <v>0.13300000000000001</v>
      </c>
      <c r="AE213" s="131">
        <v>45148</v>
      </c>
      <c r="AF213" s="154">
        <v>0</v>
      </c>
      <c r="AG213" s="199">
        <v>8.3000000000000004E-2</v>
      </c>
      <c r="AH213" s="158">
        <v>45179</v>
      </c>
      <c r="AI213" s="159">
        <v>0</v>
      </c>
      <c r="AJ213" s="159">
        <v>7.8E-2</v>
      </c>
    </row>
    <row r="214" spans="1:36" ht="13.8" x14ac:dyDescent="0.25">
      <c r="A214" s="131">
        <v>44845</v>
      </c>
      <c r="B214" s="120">
        <v>0</v>
      </c>
      <c r="C214" s="132">
        <v>0.13500000000000001</v>
      </c>
      <c r="D214" s="138">
        <v>44876</v>
      </c>
      <c r="E214" s="117">
        <v>0</v>
      </c>
      <c r="F214" s="139">
        <v>0.11899999999999999</v>
      </c>
      <c r="G214" s="140">
        <v>44906</v>
      </c>
      <c r="H214" s="121">
        <v>11.7</v>
      </c>
      <c r="I214" s="141">
        <v>1.4450000000000001</v>
      </c>
      <c r="J214" s="219">
        <v>44937</v>
      </c>
      <c r="K214" s="220">
        <v>0</v>
      </c>
      <c r="L214" s="220">
        <v>0.68799999999999994</v>
      </c>
      <c r="M214" s="171">
        <v>44968</v>
      </c>
      <c r="N214" s="120">
        <v>0</v>
      </c>
      <c r="O214" s="223">
        <v>0.248</v>
      </c>
      <c r="P214" s="173">
        <v>44996</v>
      </c>
      <c r="Q214" s="159">
        <v>0</v>
      </c>
      <c r="R214" s="174">
        <v>0.39200000000000002</v>
      </c>
      <c r="S214" s="119">
        <v>45027</v>
      </c>
      <c r="T214" s="154">
        <v>0</v>
      </c>
      <c r="U214" s="154">
        <v>0.5</v>
      </c>
      <c r="V214" s="228">
        <v>45057</v>
      </c>
      <c r="W214" s="220">
        <v>0</v>
      </c>
      <c r="X214" s="229">
        <v>0.29499999999999998</v>
      </c>
      <c r="Y214" s="119">
        <v>45088</v>
      </c>
      <c r="Z214" s="154">
        <v>0</v>
      </c>
      <c r="AA214" s="154">
        <v>0.77800000000000002</v>
      </c>
      <c r="AB214" s="173">
        <v>45118</v>
      </c>
      <c r="AC214" s="159">
        <v>0</v>
      </c>
      <c r="AD214" s="174">
        <v>0.159</v>
      </c>
      <c r="AE214" s="131">
        <v>45149</v>
      </c>
      <c r="AF214" s="154">
        <v>0</v>
      </c>
      <c r="AG214" s="199">
        <v>8.2000000000000003E-2</v>
      </c>
      <c r="AH214" s="158">
        <v>45180</v>
      </c>
      <c r="AI214" s="159">
        <v>0</v>
      </c>
      <c r="AJ214" s="159">
        <v>8.2000000000000003E-2</v>
      </c>
    </row>
    <row r="215" spans="1:36" ht="13.8" x14ac:dyDescent="0.25">
      <c r="A215" s="131">
        <v>44846</v>
      </c>
      <c r="B215" s="120">
        <v>0</v>
      </c>
      <c r="C215" s="132">
        <v>0.16500000000000001</v>
      </c>
      <c r="D215" s="138">
        <v>44877</v>
      </c>
      <c r="E215" s="117">
        <v>0</v>
      </c>
      <c r="F215" s="139">
        <v>0.11799999999999999</v>
      </c>
      <c r="G215" s="140">
        <v>44907</v>
      </c>
      <c r="H215" s="121">
        <v>0</v>
      </c>
      <c r="I215" s="141">
        <v>1.2290000000000001</v>
      </c>
      <c r="J215" s="219">
        <v>44938</v>
      </c>
      <c r="K215" s="220">
        <v>0</v>
      </c>
      <c r="L215" s="220">
        <v>0.57299999999999995</v>
      </c>
      <c r="M215" s="171">
        <v>44969</v>
      </c>
      <c r="N215" s="120">
        <v>0</v>
      </c>
      <c r="O215" s="223">
        <v>0.25</v>
      </c>
      <c r="P215" s="173">
        <v>44997</v>
      </c>
      <c r="Q215" s="159">
        <v>0</v>
      </c>
      <c r="R215" s="174">
        <v>0.38900000000000001</v>
      </c>
      <c r="S215" s="119">
        <v>45028</v>
      </c>
      <c r="T215" s="154">
        <v>0</v>
      </c>
      <c r="U215" s="154">
        <v>0.6</v>
      </c>
      <c r="V215" s="228">
        <v>45058</v>
      </c>
      <c r="W215" s="220">
        <v>0</v>
      </c>
      <c r="X215" s="229">
        <v>0.308</v>
      </c>
      <c r="Y215" s="119">
        <v>45089</v>
      </c>
      <c r="Z215" s="154">
        <v>0</v>
      </c>
      <c r="AA215" s="154">
        <v>0.69399999999999995</v>
      </c>
      <c r="AB215" s="173">
        <v>45119</v>
      </c>
      <c r="AC215" s="159">
        <v>0</v>
      </c>
      <c r="AD215" s="174">
        <v>0.16</v>
      </c>
      <c r="AE215" s="131">
        <v>45150</v>
      </c>
      <c r="AF215" s="154">
        <v>0</v>
      </c>
      <c r="AG215" s="199">
        <v>8.2000000000000003E-2</v>
      </c>
      <c r="AH215" s="158">
        <v>45181</v>
      </c>
      <c r="AI215" s="159">
        <v>0</v>
      </c>
      <c r="AJ215" s="159">
        <v>8.5000000000000006E-2</v>
      </c>
    </row>
    <row r="216" spans="1:36" ht="13.8" x14ac:dyDescent="0.25">
      <c r="A216" s="131">
        <v>44847</v>
      </c>
      <c r="B216" s="120">
        <v>0</v>
      </c>
      <c r="C216" s="132">
        <v>0.14699999999999999</v>
      </c>
      <c r="D216" s="138">
        <v>44878</v>
      </c>
      <c r="E216" s="117">
        <v>0</v>
      </c>
      <c r="F216" s="139">
        <v>0.11799999999999999</v>
      </c>
      <c r="G216" s="140">
        <v>44908</v>
      </c>
      <c r="H216" s="121">
        <v>12.9</v>
      </c>
      <c r="I216" s="141">
        <v>1.2869999999999999</v>
      </c>
      <c r="J216" s="219">
        <v>44939</v>
      </c>
      <c r="K216" s="220">
        <v>0</v>
      </c>
      <c r="L216" s="220">
        <v>0.50700000000000001</v>
      </c>
      <c r="M216" s="171">
        <v>44970</v>
      </c>
      <c r="N216" s="120">
        <v>0</v>
      </c>
      <c r="O216" s="223">
        <v>0.24199999999999999</v>
      </c>
      <c r="P216" s="173">
        <v>44998</v>
      </c>
      <c r="Q216" s="159">
        <v>0</v>
      </c>
      <c r="R216" s="174">
        <v>0.42299999999999999</v>
      </c>
      <c r="S216" s="119">
        <v>45029</v>
      </c>
      <c r="T216" s="154">
        <v>0</v>
      </c>
      <c r="U216" s="154">
        <v>0.40799999999999997</v>
      </c>
      <c r="V216" s="228">
        <v>45059</v>
      </c>
      <c r="W216" s="220">
        <v>0</v>
      </c>
      <c r="X216" s="229">
        <v>0.315</v>
      </c>
      <c r="Y216" s="119">
        <v>45090</v>
      </c>
      <c r="Z216" s="154">
        <v>0</v>
      </c>
      <c r="AA216" s="154">
        <v>0.61899999999999999</v>
      </c>
      <c r="AB216" s="173">
        <v>45120</v>
      </c>
      <c r="AC216" s="159">
        <v>0</v>
      </c>
      <c r="AD216" s="174">
        <v>0.159</v>
      </c>
      <c r="AE216" s="131">
        <v>45151</v>
      </c>
      <c r="AF216" s="154">
        <v>0</v>
      </c>
      <c r="AG216" s="199">
        <v>8.2000000000000003E-2</v>
      </c>
      <c r="AH216" s="158">
        <v>45182</v>
      </c>
      <c r="AI216" s="159">
        <v>0</v>
      </c>
      <c r="AJ216" s="159">
        <v>8.5000000000000006E-2</v>
      </c>
    </row>
    <row r="217" spans="1:36" ht="13.8" x14ac:dyDescent="0.25">
      <c r="A217" s="131">
        <v>44848</v>
      </c>
      <c r="B217" s="120">
        <v>0</v>
      </c>
      <c r="C217" s="132">
        <v>0.14199999999999999</v>
      </c>
      <c r="D217" s="138">
        <v>44879</v>
      </c>
      <c r="E217" s="117">
        <v>0</v>
      </c>
      <c r="F217" s="139">
        <v>0.11799999999999999</v>
      </c>
      <c r="G217" s="140">
        <v>44909</v>
      </c>
      <c r="H217" s="121">
        <v>16.55</v>
      </c>
      <c r="I217" s="141">
        <v>3.1669999999999998</v>
      </c>
      <c r="J217" s="219">
        <v>44940</v>
      </c>
      <c r="K217" s="220">
        <v>0</v>
      </c>
      <c r="L217" s="220">
        <v>0.47</v>
      </c>
      <c r="M217" s="171">
        <v>44971</v>
      </c>
      <c r="N217" s="120">
        <v>0</v>
      </c>
      <c r="O217" s="223">
        <v>0.24099999999999999</v>
      </c>
      <c r="P217" s="173">
        <v>44999</v>
      </c>
      <c r="Q217" s="159">
        <v>0</v>
      </c>
      <c r="R217" s="174">
        <v>0.36699999999999999</v>
      </c>
      <c r="S217" s="119">
        <v>45030</v>
      </c>
      <c r="T217" s="154">
        <v>0</v>
      </c>
      <c r="U217" s="154">
        <v>0.32200000000000001</v>
      </c>
      <c r="V217" s="228">
        <v>45060</v>
      </c>
      <c r="W217" s="220">
        <v>0</v>
      </c>
      <c r="X217" s="229">
        <v>0.315</v>
      </c>
      <c r="Y217" s="119">
        <v>45091</v>
      </c>
      <c r="Z217" s="154">
        <v>0</v>
      </c>
      <c r="AA217" s="154">
        <v>0.54900000000000004</v>
      </c>
      <c r="AB217" s="173">
        <v>45121</v>
      </c>
      <c r="AC217" s="159">
        <v>0</v>
      </c>
      <c r="AD217" s="174">
        <v>0.14199999999999999</v>
      </c>
      <c r="AE217" s="131">
        <v>45152</v>
      </c>
      <c r="AF217" s="154">
        <v>0</v>
      </c>
      <c r="AG217" s="199">
        <v>8.2000000000000003E-2</v>
      </c>
      <c r="AH217" s="158">
        <v>45183</v>
      </c>
      <c r="AI217" s="159">
        <v>0</v>
      </c>
      <c r="AJ217" s="159">
        <v>8.6999999999999994E-2</v>
      </c>
    </row>
    <row r="218" spans="1:36" ht="13.8" x14ac:dyDescent="0.25">
      <c r="A218" s="131">
        <v>44849</v>
      </c>
      <c r="B218" s="120">
        <v>0</v>
      </c>
      <c r="C218" s="132">
        <v>0.13300000000000001</v>
      </c>
      <c r="D218" s="138">
        <v>44880</v>
      </c>
      <c r="E218" s="117">
        <v>0.2</v>
      </c>
      <c r="F218" s="139">
        <v>0.11899999999999999</v>
      </c>
      <c r="G218" s="140">
        <v>44910</v>
      </c>
      <c r="H218" s="121">
        <v>12.3</v>
      </c>
      <c r="I218" s="141">
        <v>2.5369999999999999</v>
      </c>
      <c r="J218" s="219">
        <v>44941</v>
      </c>
      <c r="K218" s="220">
        <v>0</v>
      </c>
      <c r="L218" s="220">
        <v>0.442</v>
      </c>
      <c r="M218" s="171">
        <v>44972</v>
      </c>
      <c r="N218" s="120">
        <v>0</v>
      </c>
      <c r="O218" s="223">
        <v>0.24</v>
      </c>
      <c r="P218" s="173">
        <v>45000</v>
      </c>
      <c r="Q218" s="159">
        <v>0</v>
      </c>
      <c r="R218" s="174">
        <v>0.34899999999999998</v>
      </c>
      <c r="S218" s="119">
        <v>45031</v>
      </c>
      <c r="T218" s="154">
        <v>0</v>
      </c>
      <c r="U218" s="154">
        <v>0.32300000000000001</v>
      </c>
      <c r="V218" s="228">
        <v>45061</v>
      </c>
      <c r="W218" s="220">
        <v>0</v>
      </c>
      <c r="X218" s="229">
        <v>0.31</v>
      </c>
      <c r="Y218" s="119">
        <v>45092</v>
      </c>
      <c r="Z218" s="154">
        <v>0</v>
      </c>
      <c r="AA218" s="154">
        <v>0.49099999999999999</v>
      </c>
      <c r="AB218" s="173">
        <v>45122</v>
      </c>
      <c r="AC218" s="159">
        <v>0</v>
      </c>
      <c r="AD218" s="174">
        <v>0.13800000000000001</v>
      </c>
      <c r="AE218" s="131">
        <v>45153</v>
      </c>
      <c r="AF218" s="154">
        <v>0</v>
      </c>
      <c r="AG218" s="199">
        <v>8.3000000000000004E-2</v>
      </c>
      <c r="AH218" s="158">
        <v>45184</v>
      </c>
      <c r="AI218" s="159">
        <v>0</v>
      </c>
      <c r="AJ218" s="159">
        <v>8.5000000000000006E-2</v>
      </c>
    </row>
    <row r="219" spans="1:36" ht="13.8" x14ac:dyDescent="0.25">
      <c r="A219" s="131">
        <v>44850</v>
      </c>
      <c r="B219" s="120">
        <v>0</v>
      </c>
      <c r="C219" s="132">
        <v>0.13200000000000001</v>
      </c>
      <c r="D219" s="138">
        <v>44881</v>
      </c>
      <c r="E219" s="117">
        <v>3.2</v>
      </c>
      <c r="F219" s="139">
        <v>0.22600000000000001</v>
      </c>
      <c r="G219" s="140">
        <v>44911</v>
      </c>
      <c r="H219" s="121">
        <v>1</v>
      </c>
      <c r="I219" s="141">
        <v>1.88</v>
      </c>
      <c r="J219" s="219">
        <v>44942</v>
      </c>
      <c r="K219" s="220">
        <v>1</v>
      </c>
      <c r="L219" s="220">
        <v>0.40600000000000003</v>
      </c>
      <c r="M219" s="171">
        <v>44973</v>
      </c>
      <c r="N219" s="120">
        <v>0</v>
      </c>
      <c r="O219" s="223">
        <v>0.24099999999999999</v>
      </c>
      <c r="P219" s="173">
        <v>45001</v>
      </c>
      <c r="Q219" s="159">
        <v>0</v>
      </c>
      <c r="R219" s="174">
        <v>0.38200000000000001</v>
      </c>
      <c r="S219" s="119">
        <v>45032</v>
      </c>
      <c r="T219" s="154">
        <v>0</v>
      </c>
      <c r="U219" s="154">
        <v>0.33700000000000002</v>
      </c>
      <c r="V219" s="228">
        <v>45062</v>
      </c>
      <c r="W219" s="220">
        <v>0</v>
      </c>
      <c r="X219" s="229">
        <v>0.28499999999999998</v>
      </c>
      <c r="Y219" s="119">
        <v>45093</v>
      </c>
      <c r="Z219" s="154">
        <v>0</v>
      </c>
      <c r="AA219" s="154">
        <v>0.442</v>
      </c>
      <c r="AB219" s="173">
        <v>45123</v>
      </c>
      <c r="AC219" s="159">
        <v>0</v>
      </c>
      <c r="AD219" s="174">
        <v>0.13300000000000001</v>
      </c>
      <c r="AE219" s="131">
        <v>45154</v>
      </c>
      <c r="AF219" s="154">
        <v>0</v>
      </c>
      <c r="AG219" s="199">
        <v>8.3000000000000004E-2</v>
      </c>
      <c r="AH219" s="158">
        <v>45185</v>
      </c>
      <c r="AI219" s="159">
        <v>0</v>
      </c>
      <c r="AJ219" s="159">
        <v>8.3000000000000004E-2</v>
      </c>
    </row>
    <row r="220" spans="1:36" ht="13.8" x14ac:dyDescent="0.25">
      <c r="A220" s="131">
        <v>44851</v>
      </c>
      <c r="B220" s="120">
        <v>0.4</v>
      </c>
      <c r="C220" s="132">
        <v>0.13800000000000001</v>
      </c>
      <c r="D220" s="138">
        <v>44882</v>
      </c>
      <c r="E220" s="117">
        <v>1.5</v>
      </c>
      <c r="F220" s="139">
        <v>0.17799999999999999</v>
      </c>
      <c r="G220" s="140">
        <v>44912</v>
      </c>
      <c r="H220" s="121">
        <v>0</v>
      </c>
      <c r="I220" s="141">
        <v>1.4119999999999999</v>
      </c>
      <c r="J220" s="219">
        <v>44943</v>
      </c>
      <c r="K220" s="220">
        <v>6.2</v>
      </c>
      <c r="L220" s="220">
        <v>0.622</v>
      </c>
      <c r="M220" s="171">
        <v>44974</v>
      </c>
      <c r="N220" s="120">
        <v>0</v>
      </c>
      <c r="O220" s="223">
        <v>0.245</v>
      </c>
      <c r="P220" s="173">
        <v>45002</v>
      </c>
      <c r="Q220" s="159">
        <v>0</v>
      </c>
      <c r="R220" s="174">
        <v>0.39800000000000002</v>
      </c>
      <c r="S220" s="119">
        <v>45033</v>
      </c>
      <c r="T220" s="154">
        <v>0</v>
      </c>
      <c r="U220" s="154">
        <v>0.36299999999999999</v>
      </c>
      <c r="V220" s="228">
        <v>45063</v>
      </c>
      <c r="W220" s="220">
        <v>0</v>
      </c>
      <c r="X220" s="229">
        <v>0.27700000000000002</v>
      </c>
      <c r="Y220" s="119">
        <v>45094</v>
      </c>
      <c r="Z220" s="154">
        <v>0</v>
      </c>
      <c r="AA220" s="154">
        <v>0.39800000000000002</v>
      </c>
      <c r="AB220" s="173">
        <v>45124</v>
      </c>
      <c r="AC220" s="159">
        <v>0</v>
      </c>
      <c r="AD220" s="174">
        <v>0.127</v>
      </c>
      <c r="AE220" s="131">
        <v>45155</v>
      </c>
      <c r="AF220" s="154">
        <v>0</v>
      </c>
      <c r="AG220" s="199">
        <v>8.3000000000000004E-2</v>
      </c>
      <c r="AH220" s="158">
        <v>45186</v>
      </c>
      <c r="AI220" s="159">
        <v>0</v>
      </c>
      <c r="AJ220" s="159">
        <v>8.3000000000000004E-2</v>
      </c>
    </row>
    <row r="221" spans="1:36" ht="13.8" x14ac:dyDescent="0.25">
      <c r="A221" s="131">
        <v>44852</v>
      </c>
      <c r="B221" s="120">
        <v>0</v>
      </c>
      <c r="C221" s="132">
        <v>0.129</v>
      </c>
      <c r="D221" s="138">
        <v>44883</v>
      </c>
      <c r="E221" s="117">
        <v>13.8</v>
      </c>
      <c r="F221" s="139">
        <v>0.375</v>
      </c>
      <c r="G221" s="140">
        <v>44913</v>
      </c>
      <c r="H221" s="121">
        <v>0</v>
      </c>
      <c r="I221" s="141">
        <v>1.0369999999999999</v>
      </c>
      <c r="J221" s="219">
        <v>44944</v>
      </c>
      <c r="K221" s="220">
        <v>4</v>
      </c>
      <c r="L221" s="220">
        <v>0.504</v>
      </c>
      <c r="M221" s="171">
        <v>44975</v>
      </c>
      <c r="N221" s="120">
        <v>0</v>
      </c>
      <c r="O221" s="223">
        <v>0.27300000000000002</v>
      </c>
      <c r="P221" s="173">
        <v>45003</v>
      </c>
      <c r="Q221" s="159">
        <v>0</v>
      </c>
      <c r="R221" s="174">
        <v>0.33300000000000002</v>
      </c>
      <c r="S221" s="119">
        <v>45034</v>
      </c>
      <c r="T221" s="154">
        <v>0</v>
      </c>
      <c r="U221" s="154">
        <v>0.35499999999999998</v>
      </c>
      <c r="V221" s="228">
        <v>45064</v>
      </c>
      <c r="W221" s="220">
        <v>9.1999999999999993</v>
      </c>
      <c r="X221" s="229">
        <v>0.30499999999999999</v>
      </c>
      <c r="Y221" s="119">
        <v>45095</v>
      </c>
      <c r="Z221" s="154">
        <v>2.6</v>
      </c>
      <c r="AA221" s="154">
        <v>0.38900000000000001</v>
      </c>
      <c r="AB221" s="173">
        <v>45125</v>
      </c>
      <c r="AC221" s="159">
        <v>0</v>
      </c>
      <c r="AD221" s="174">
        <v>0.125</v>
      </c>
      <c r="AE221" s="131">
        <v>45156</v>
      </c>
      <c r="AF221" s="154">
        <v>0</v>
      </c>
      <c r="AG221" s="199">
        <v>8.4000000000000005E-2</v>
      </c>
      <c r="AH221" s="158">
        <v>45187</v>
      </c>
      <c r="AI221" s="159">
        <v>0</v>
      </c>
      <c r="AJ221" s="159">
        <v>8.4000000000000005E-2</v>
      </c>
    </row>
    <row r="222" spans="1:36" ht="13.8" x14ac:dyDescent="0.25">
      <c r="A222" s="131">
        <v>44853</v>
      </c>
      <c r="B222" s="120">
        <v>0</v>
      </c>
      <c r="C222" s="132">
        <v>0.126</v>
      </c>
      <c r="D222" s="138">
        <v>44884</v>
      </c>
      <c r="E222" s="117">
        <v>0</v>
      </c>
      <c r="F222" s="139">
        <v>0.26900000000000002</v>
      </c>
      <c r="G222" s="140">
        <v>44914</v>
      </c>
      <c r="H222" s="121">
        <v>0</v>
      </c>
      <c r="I222" s="141">
        <v>0.91500000000000004</v>
      </c>
      <c r="J222" s="219">
        <v>44945</v>
      </c>
      <c r="K222" s="220">
        <v>0</v>
      </c>
      <c r="L222" s="220">
        <v>0.48799999999999999</v>
      </c>
      <c r="M222" s="171">
        <v>44976</v>
      </c>
      <c r="N222" s="120">
        <v>0</v>
      </c>
      <c r="O222" s="223">
        <v>0.26</v>
      </c>
      <c r="P222" s="173">
        <v>45004</v>
      </c>
      <c r="Q222" s="159">
        <v>0</v>
      </c>
      <c r="R222" s="174">
        <v>0.316</v>
      </c>
      <c r="S222" s="119">
        <v>45035</v>
      </c>
      <c r="T222" s="154">
        <v>0</v>
      </c>
      <c r="U222" s="154">
        <v>0.36099999999999999</v>
      </c>
      <c r="V222" s="228">
        <v>45065</v>
      </c>
      <c r="W222" s="220">
        <v>16.2</v>
      </c>
      <c r="X222" s="229">
        <v>0.34300000000000003</v>
      </c>
      <c r="Y222" s="119">
        <v>45096</v>
      </c>
      <c r="Z222" s="154">
        <v>0.1</v>
      </c>
      <c r="AA222" s="154">
        <v>0.36899999999999999</v>
      </c>
      <c r="AB222" s="173">
        <v>45126</v>
      </c>
      <c r="AC222" s="159">
        <v>0</v>
      </c>
      <c r="AD222" s="174">
        <v>0.123</v>
      </c>
      <c r="AE222" s="131">
        <v>45157</v>
      </c>
      <c r="AF222" s="154">
        <v>0</v>
      </c>
      <c r="AG222" s="199">
        <v>8.1000000000000003E-2</v>
      </c>
      <c r="AH222" s="158">
        <v>45188</v>
      </c>
      <c r="AI222" s="159">
        <v>0</v>
      </c>
      <c r="AJ222" s="159">
        <v>8.4000000000000005E-2</v>
      </c>
    </row>
    <row r="223" spans="1:36" ht="13.8" x14ac:dyDescent="0.25">
      <c r="A223" s="131">
        <v>44854</v>
      </c>
      <c r="B223" s="120">
        <v>0</v>
      </c>
      <c r="C223" s="132">
        <v>0.126</v>
      </c>
      <c r="D223" s="138">
        <v>44885</v>
      </c>
      <c r="E223" s="117">
        <v>0</v>
      </c>
      <c r="F223" s="139">
        <v>0.21199999999999999</v>
      </c>
      <c r="G223" s="140">
        <v>44915</v>
      </c>
      <c r="H223" s="121">
        <v>0</v>
      </c>
      <c r="I223" s="141">
        <v>0.79100000000000004</v>
      </c>
      <c r="J223" s="219">
        <v>44946</v>
      </c>
      <c r="K223" s="220">
        <v>0</v>
      </c>
      <c r="L223" s="220">
        <v>0.46400000000000002</v>
      </c>
      <c r="M223" s="171">
        <v>44977</v>
      </c>
      <c r="N223" s="120">
        <v>0</v>
      </c>
      <c r="O223" s="223">
        <v>0.23</v>
      </c>
      <c r="P223" s="173">
        <v>45005</v>
      </c>
      <c r="Q223" s="159">
        <v>0</v>
      </c>
      <c r="R223" s="174">
        <v>0.28999999999999998</v>
      </c>
      <c r="S223" s="119">
        <v>45036</v>
      </c>
      <c r="T223" s="154">
        <v>0</v>
      </c>
      <c r="U223" s="154">
        <v>0.36399999999999999</v>
      </c>
      <c r="V223" s="228">
        <v>45066</v>
      </c>
      <c r="W223" s="220">
        <v>2</v>
      </c>
      <c r="X223" s="229">
        <v>0.317</v>
      </c>
      <c r="Y223" s="119">
        <v>45097</v>
      </c>
      <c r="Z223" s="154">
        <v>8.4</v>
      </c>
      <c r="AA223" s="154">
        <v>0.35699999999999998</v>
      </c>
      <c r="AB223" s="173">
        <v>45127</v>
      </c>
      <c r="AC223" s="159">
        <v>0</v>
      </c>
      <c r="AD223" s="174">
        <v>0.13100000000000001</v>
      </c>
      <c r="AE223" s="131">
        <v>45158</v>
      </c>
      <c r="AF223" s="154">
        <v>0</v>
      </c>
      <c r="AG223" s="199">
        <v>0.08</v>
      </c>
      <c r="AH223" s="158">
        <v>45189</v>
      </c>
      <c r="AI223" s="159">
        <v>0</v>
      </c>
      <c r="AJ223" s="159">
        <v>8.4000000000000005E-2</v>
      </c>
    </row>
    <row r="224" spans="1:36" ht="13.8" x14ac:dyDescent="0.25">
      <c r="A224" s="131">
        <v>44855</v>
      </c>
      <c r="B224" s="120">
        <v>0</v>
      </c>
      <c r="C224" s="132">
        <v>0.125</v>
      </c>
      <c r="D224" s="138">
        <v>44886</v>
      </c>
      <c r="E224" s="117">
        <v>4.5</v>
      </c>
      <c r="F224" s="139">
        <v>0.19500000000000001</v>
      </c>
      <c r="G224" s="140">
        <v>44916</v>
      </c>
      <c r="H224" s="121">
        <v>1</v>
      </c>
      <c r="I224" s="141">
        <v>0.77400000000000002</v>
      </c>
      <c r="J224" s="219">
        <v>44947</v>
      </c>
      <c r="K224" s="220">
        <v>0.1</v>
      </c>
      <c r="L224" s="220">
        <v>0.42199999999999999</v>
      </c>
      <c r="M224" s="171">
        <v>44978</v>
      </c>
      <c r="N224" s="120">
        <v>0</v>
      </c>
      <c r="O224" s="223">
        <v>0.20599999999999999</v>
      </c>
      <c r="P224" s="173">
        <v>45006</v>
      </c>
      <c r="Q224" s="159">
        <v>0</v>
      </c>
      <c r="R224" s="174">
        <v>0.28999999999999998</v>
      </c>
      <c r="S224" s="119">
        <v>45037</v>
      </c>
      <c r="T224" s="154">
        <v>0</v>
      </c>
      <c r="U224" s="154">
        <v>0.35099999999999998</v>
      </c>
      <c r="V224" s="228">
        <v>45067</v>
      </c>
      <c r="W224" s="220">
        <v>3</v>
      </c>
      <c r="X224" s="229">
        <v>0.28699999999999998</v>
      </c>
      <c r="Y224" s="119">
        <v>45098</v>
      </c>
      <c r="Z224" s="154">
        <v>2.2999999999999998</v>
      </c>
      <c r="AA224" s="154">
        <v>0.35699999999999998</v>
      </c>
      <c r="AB224" s="173">
        <v>45128</v>
      </c>
      <c r="AC224" s="159">
        <v>0</v>
      </c>
      <c r="AD224" s="174">
        <v>0.126</v>
      </c>
      <c r="AE224" s="131">
        <v>45159</v>
      </c>
      <c r="AF224" s="154">
        <v>0</v>
      </c>
      <c r="AG224" s="199">
        <v>7.6999999999999999E-2</v>
      </c>
      <c r="AH224" s="158">
        <v>45190</v>
      </c>
      <c r="AI224" s="159">
        <v>0</v>
      </c>
      <c r="AJ224" s="159">
        <v>8.1000000000000003E-2</v>
      </c>
    </row>
    <row r="225" spans="1:36" ht="13.8" x14ac:dyDescent="0.25">
      <c r="A225" s="131">
        <v>44856</v>
      </c>
      <c r="B225" s="120">
        <v>0</v>
      </c>
      <c r="C225" s="132">
        <v>0.123</v>
      </c>
      <c r="D225" s="138">
        <v>44887</v>
      </c>
      <c r="E225" s="117">
        <v>0.4</v>
      </c>
      <c r="F225" s="139">
        <v>0.45100000000000001</v>
      </c>
      <c r="G225" s="140">
        <v>44917</v>
      </c>
      <c r="H225" s="121">
        <v>0</v>
      </c>
      <c r="I225" s="141">
        <v>0.66200000000000003</v>
      </c>
      <c r="J225" s="219">
        <v>44948</v>
      </c>
      <c r="K225" s="220">
        <v>0</v>
      </c>
      <c r="L225" s="220">
        <v>0.39700000000000002</v>
      </c>
      <c r="M225" s="171">
        <v>44979</v>
      </c>
      <c r="N225" s="120">
        <v>0</v>
      </c>
      <c r="O225" s="223">
        <v>0.20699999999999999</v>
      </c>
      <c r="P225" s="173">
        <v>45007</v>
      </c>
      <c r="Q225" s="159">
        <v>0</v>
      </c>
      <c r="R225" s="174">
        <v>0.309</v>
      </c>
      <c r="S225" s="119">
        <v>45038</v>
      </c>
      <c r="T225" s="154">
        <v>0</v>
      </c>
      <c r="U225" s="154">
        <v>0.35499999999999998</v>
      </c>
      <c r="V225" s="228">
        <v>45068</v>
      </c>
      <c r="W225" s="220">
        <v>14.9</v>
      </c>
      <c r="X225" s="229">
        <v>0.33</v>
      </c>
      <c r="Y225" s="119">
        <v>45099</v>
      </c>
      <c r="Z225" s="154">
        <v>0</v>
      </c>
      <c r="AA225" s="154">
        <v>0.32100000000000001</v>
      </c>
      <c r="AB225" s="173">
        <v>45129</v>
      </c>
      <c r="AC225" s="159">
        <v>0</v>
      </c>
      <c r="AD225" s="174">
        <v>0.128</v>
      </c>
      <c r="AE225" s="131">
        <v>45160</v>
      </c>
      <c r="AF225" s="154">
        <v>0</v>
      </c>
      <c r="AG225" s="199">
        <v>7.6999999999999999E-2</v>
      </c>
      <c r="AH225" s="158">
        <v>45191</v>
      </c>
      <c r="AI225" s="159">
        <v>0.7</v>
      </c>
      <c r="AJ225" s="159">
        <v>0.09</v>
      </c>
    </row>
    <row r="226" spans="1:36" ht="13.8" x14ac:dyDescent="0.25">
      <c r="A226" s="131">
        <v>44857</v>
      </c>
      <c r="B226" s="120">
        <v>0</v>
      </c>
      <c r="C226" s="132">
        <v>0.123</v>
      </c>
      <c r="D226" s="138">
        <v>44888</v>
      </c>
      <c r="E226" s="117">
        <v>0.4</v>
      </c>
      <c r="F226" s="139">
        <v>0.33300000000000002</v>
      </c>
      <c r="G226" s="140">
        <v>44918</v>
      </c>
      <c r="H226" s="121">
        <v>0</v>
      </c>
      <c r="I226" s="141">
        <v>0.59199999999999997</v>
      </c>
      <c r="J226" s="219">
        <v>44949</v>
      </c>
      <c r="K226" s="220">
        <v>0</v>
      </c>
      <c r="L226" s="220">
        <v>0.38800000000000001</v>
      </c>
      <c r="M226" s="171">
        <v>44980</v>
      </c>
      <c r="N226" s="120">
        <v>0</v>
      </c>
      <c r="O226" s="223">
        <v>0.20300000000000001</v>
      </c>
      <c r="P226" s="173">
        <v>45008</v>
      </c>
      <c r="Q226" s="159">
        <v>0</v>
      </c>
      <c r="R226" s="174">
        <v>0.315</v>
      </c>
      <c r="S226" s="119">
        <v>45039</v>
      </c>
      <c r="T226" s="154">
        <v>0</v>
      </c>
      <c r="U226" s="154">
        <v>0.34300000000000003</v>
      </c>
      <c r="V226" s="228">
        <v>45069</v>
      </c>
      <c r="W226" s="220">
        <v>0.5</v>
      </c>
      <c r="X226" s="229">
        <v>0.34799999999999998</v>
      </c>
      <c r="Y226" s="119">
        <v>45100</v>
      </c>
      <c r="Z226" s="154">
        <v>0</v>
      </c>
      <c r="AA226" s="154">
        <v>0.29499999999999998</v>
      </c>
      <c r="AB226" s="173">
        <v>45130</v>
      </c>
      <c r="AC226" s="159">
        <v>0</v>
      </c>
      <c r="AD226" s="174">
        <v>0.122</v>
      </c>
      <c r="AE226" s="131">
        <v>45161</v>
      </c>
      <c r="AF226" s="154">
        <v>0</v>
      </c>
      <c r="AG226" s="199">
        <v>7.8E-2</v>
      </c>
      <c r="AH226" s="158">
        <v>45192</v>
      </c>
      <c r="AI226" s="159">
        <v>0</v>
      </c>
      <c r="AJ226" s="159">
        <v>8.6999999999999994E-2</v>
      </c>
    </row>
    <row r="227" spans="1:36" ht="13.8" x14ac:dyDescent="0.25">
      <c r="A227" s="131">
        <v>44858</v>
      </c>
      <c r="B227" s="120">
        <v>0</v>
      </c>
      <c r="C227" s="132">
        <v>0.121</v>
      </c>
      <c r="D227" s="138">
        <v>44889</v>
      </c>
      <c r="E227" s="117">
        <v>0</v>
      </c>
      <c r="F227" s="139">
        <v>0.27700000000000002</v>
      </c>
      <c r="G227" s="140">
        <v>44919</v>
      </c>
      <c r="H227" s="121">
        <v>0</v>
      </c>
      <c r="I227" s="141">
        <v>0.53300000000000003</v>
      </c>
      <c r="J227" s="219">
        <v>44950</v>
      </c>
      <c r="K227" s="220">
        <v>0</v>
      </c>
      <c r="L227" s="220">
        <v>0.39200000000000002</v>
      </c>
      <c r="M227" s="171">
        <v>44981</v>
      </c>
      <c r="N227" s="120">
        <v>0</v>
      </c>
      <c r="O227" s="223">
        <v>0.20399999999999999</v>
      </c>
      <c r="P227" s="173">
        <v>45009</v>
      </c>
      <c r="Q227" s="159">
        <v>0</v>
      </c>
      <c r="R227" s="174">
        <v>0.315</v>
      </c>
      <c r="S227" s="119">
        <v>45040</v>
      </c>
      <c r="T227" s="154">
        <v>0</v>
      </c>
      <c r="U227" s="154">
        <v>0.32300000000000001</v>
      </c>
      <c r="V227" s="228">
        <v>45070</v>
      </c>
      <c r="W227" s="220">
        <v>1.2</v>
      </c>
      <c r="X227" s="229">
        <v>0.36499999999999999</v>
      </c>
      <c r="Y227" s="119">
        <v>45101</v>
      </c>
      <c r="Z227" s="154">
        <v>0</v>
      </c>
      <c r="AA227" s="154">
        <v>0.27400000000000002</v>
      </c>
      <c r="AB227" s="173">
        <v>45131</v>
      </c>
      <c r="AC227" s="159">
        <v>0</v>
      </c>
      <c r="AD227" s="174">
        <v>0.114</v>
      </c>
      <c r="AE227" s="131">
        <v>45162</v>
      </c>
      <c r="AF227" s="154">
        <v>0</v>
      </c>
      <c r="AG227" s="199">
        <v>7.8E-2</v>
      </c>
      <c r="AH227" s="158">
        <v>45193</v>
      </c>
      <c r="AI227" s="159">
        <v>0</v>
      </c>
      <c r="AJ227" s="159">
        <v>7.9000000000000001E-2</v>
      </c>
    </row>
    <row r="228" spans="1:36" ht="13.8" x14ac:dyDescent="0.25">
      <c r="A228" s="131">
        <v>44859</v>
      </c>
      <c r="B228" s="120">
        <v>0</v>
      </c>
      <c r="C228" s="132">
        <v>0.121</v>
      </c>
      <c r="D228" s="138">
        <v>44890</v>
      </c>
      <c r="E228" s="117">
        <v>0</v>
      </c>
      <c r="F228" s="139">
        <v>0.249</v>
      </c>
      <c r="G228" s="140">
        <v>44920</v>
      </c>
      <c r="H228" s="121">
        <v>0</v>
      </c>
      <c r="I228" s="141">
        <v>0.48899999999999999</v>
      </c>
      <c r="J228" s="219">
        <v>44951</v>
      </c>
      <c r="K228" s="220">
        <v>0</v>
      </c>
      <c r="L228" s="220">
        <v>0.38600000000000001</v>
      </c>
      <c r="M228" s="171">
        <v>44982</v>
      </c>
      <c r="N228" s="120">
        <v>0.1</v>
      </c>
      <c r="O228" s="223">
        <v>0.20399999999999999</v>
      </c>
      <c r="P228" s="173">
        <v>45010</v>
      </c>
      <c r="Q228" s="159">
        <v>0</v>
      </c>
      <c r="R228" s="174">
        <v>0.32800000000000001</v>
      </c>
      <c r="S228" s="119">
        <v>45041</v>
      </c>
      <c r="T228" s="154">
        <v>0</v>
      </c>
      <c r="U228" s="154">
        <v>0.33700000000000002</v>
      </c>
      <c r="V228" s="228">
        <v>45071</v>
      </c>
      <c r="W228" s="220">
        <v>0.2</v>
      </c>
      <c r="X228" s="229">
        <v>0.34</v>
      </c>
      <c r="Y228" s="119">
        <v>45102</v>
      </c>
      <c r="Z228" s="154">
        <v>0</v>
      </c>
      <c r="AA228" s="154">
        <v>0.25800000000000001</v>
      </c>
      <c r="AB228" s="173">
        <v>45132</v>
      </c>
      <c r="AC228" s="159">
        <v>0</v>
      </c>
      <c r="AD228" s="174">
        <v>0.11600000000000001</v>
      </c>
      <c r="AE228" s="131">
        <v>45163</v>
      </c>
      <c r="AF228" s="154">
        <v>0</v>
      </c>
      <c r="AG228" s="199">
        <v>7.5999999999999998E-2</v>
      </c>
      <c r="AH228" s="158">
        <v>45194</v>
      </c>
      <c r="AI228" s="159">
        <v>0</v>
      </c>
      <c r="AJ228" s="159">
        <v>7.9000000000000001E-2</v>
      </c>
    </row>
    <row r="229" spans="1:36" ht="13.8" x14ac:dyDescent="0.25">
      <c r="A229" s="131">
        <v>44860</v>
      </c>
      <c r="B229" s="120">
        <v>0</v>
      </c>
      <c r="C229" s="132">
        <v>0.12</v>
      </c>
      <c r="D229" s="138">
        <v>44891</v>
      </c>
      <c r="E229" s="117">
        <v>0</v>
      </c>
      <c r="F229" s="139">
        <v>0.223</v>
      </c>
      <c r="G229" s="140">
        <v>44921</v>
      </c>
      <c r="H229" s="121">
        <v>0</v>
      </c>
      <c r="I229" s="141">
        <v>0.45700000000000002</v>
      </c>
      <c r="J229" s="219">
        <v>44952</v>
      </c>
      <c r="K229" s="220">
        <v>0</v>
      </c>
      <c r="L229" s="220">
        <v>0.37</v>
      </c>
      <c r="M229" s="171">
        <v>44983</v>
      </c>
      <c r="N229" s="120">
        <v>1.4</v>
      </c>
      <c r="O229" s="223">
        <v>0.20699999999999999</v>
      </c>
      <c r="P229" s="173">
        <v>45011</v>
      </c>
      <c r="Q229" s="159">
        <v>0</v>
      </c>
      <c r="R229" s="174">
        <v>0.34200000000000003</v>
      </c>
      <c r="S229" s="119">
        <v>45042</v>
      </c>
      <c r="T229" s="154">
        <v>0</v>
      </c>
      <c r="U229" s="154">
        <v>0.35</v>
      </c>
      <c r="V229" s="228">
        <v>45072</v>
      </c>
      <c r="W229" s="220">
        <v>0</v>
      </c>
      <c r="X229" s="229">
        <v>0.36299999999999999</v>
      </c>
      <c r="Y229" s="119">
        <v>45103</v>
      </c>
      <c r="Z229" s="154">
        <v>0</v>
      </c>
      <c r="AA229" s="154">
        <v>0.23300000000000001</v>
      </c>
      <c r="AB229" s="173">
        <v>45133</v>
      </c>
      <c r="AC229" s="159">
        <v>0</v>
      </c>
      <c r="AD229" s="174">
        <v>0.11700000000000001</v>
      </c>
      <c r="AE229" s="131">
        <v>45164</v>
      </c>
      <c r="AF229" s="154">
        <v>0</v>
      </c>
      <c r="AG229" s="199">
        <v>7.2999999999999995E-2</v>
      </c>
      <c r="AH229" s="158">
        <v>45195</v>
      </c>
      <c r="AI229" s="159">
        <v>0</v>
      </c>
      <c r="AJ229" s="159">
        <v>7.4999999999999997E-2</v>
      </c>
    </row>
    <row r="230" spans="1:36" ht="13.8" x14ac:dyDescent="0.25">
      <c r="A230" s="131">
        <v>44861</v>
      </c>
      <c r="B230" s="120">
        <v>0</v>
      </c>
      <c r="C230" s="132">
        <v>0.12</v>
      </c>
      <c r="D230" s="138">
        <v>44892</v>
      </c>
      <c r="E230" s="117">
        <v>0</v>
      </c>
      <c r="F230" s="139">
        <v>0.21199999999999999</v>
      </c>
      <c r="G230" s="140">
        <v>44922</v>
      </c>
      <c r="H230" s="121">
        <v>0</v>
      </c>
      <c r="I230" s="141">
        <v>0.41399999999999998</v>
      </c>
      <c r="J230" s="219">
        <v>44953</v>
      </c>
      <c r="K230" s="220">
        <v>0</v>
      </c>
      <c r="L230" s="220">
        <v>0.35299999999999998</v>
      </c>
      <c r="M230" s="172">
        <v>44984</v>
      </c>
      <c r="N230" s="161">
        <v>0</v>
      </c>
      <c r="O230" s="224">
        <v>0.20399999999999999</v>
      </c>
      <c r="P230" s="173">
        <v>45012</v>
      </c>
      <c r="Q230" s="159">
        <v>0</v>
      </c>
      <c r="R230" s="174">
        <v>0.28199999999999997</v>
      </c>
      <c r="S230" s="119">
        <v>45043</v>
      </c>
      <c r="T230" s="154">
        <v>0</v>
      </c>
      <c r="U230" s="154">
        <v>0.35</v>
      </c>
      <c r="V230" s="228">
        <v>45073</v>
      </c>
      <c r="W230" s="220">
        <v>5.6</v>
      </c>
      <c r="X230" s="229">
        <v>0.41099999999999998</v>
      </c>
      <c r="Y230" s="119">
        <v>45104</v>
      </c>
      <c r="Z230" s="154">
        <v>0</v>
      </c>
      <c r="AA230" s="154">
        <v>0.218</v>
      </c>
      <c r="AB230" s="173">
        <v>45134</v>
      </c>
      <c r="AC230" s="159">
        <v>0</v>
      </c>
      <c r="AD230" s="174">
        <v>0.111</v>
      </c>
      <c r="AE230" s="131">
        <v>45165</v>
      </c>
      <c r="AF230" s="154">
        <v>0</v>
      </c>
      <c r="AG230" s="199">
        <v>7.9000000000000001E-2</v>
      </c>
      <c r="AH230" s="158">
        <v>45196</v>
      </c>
      <c r="AI230" s="159">
        <v>0</v>
      </c>
      <c r="AJ230" s="159">
        <v>7.2999999999999995E-2</v>
      </c>
    </row>
    <row r="231" spans="1:36" ht="14.4" thickBot="1" x14ac:dyDescent="0.3">
      <c r="A231" s="131">
        <v>44862</v>
      </c>
      <c r="B231" s="120">
        <v>0</v>
      </c>
      <c r="C231" s="132">
        <v>0.12</v>
      </c>
      <c r="D231" s="138">
        <v>44893</v>
      </c>
      <c r="E231" s="117">
        <v>0</v>
      </c>
      <c r="F231" s="139">
        <v>0.184</v>
      </c>
      <c r="G231" s="140">
        <v>44923</v>
      </c>
      <c r="H231" s="121">
        <v>0</v>
      </c>
      <c r="I231" s="141">
        <v>0.38900000000000001</v>
      </c>
      <c r="J231" s="219">
        <v>44954</v>
      </c>
      <c r="K231" s="220">
        <v>0</v>
      </c>
      <c r="L231" s="220">
        <v>0.33500000000000002</v>
      </c>
      <c r="M231" s="239">
        <v>44985</v>
      </c>
      <c r="N231" s="240">
        <v>0</v>
      </c>
      <c r="O231" s="241">
        <v>0.20100000000000001</v>
      </c>
      <c r="P231" s="173">
        <v>45013</v>
      </c>
      <c r="Q231" s="159">
        <v>0</v>
      </c>
      <c r="R231" s="174">
        <v>0.27800000000000002</v>
      </c>
      <c r="S231" s="119">
        <v>45044</v>
      </c>
      <c r="T231" s="154">
        <v>0</v>
      </c>
      <c r="U231" s="154">
        <v>0.377</v>
      </c>
      <c r="V231" s="228">
        <v>45074</v>
      </c>
      <c r="W231" s="220">
        <v>4.7</v>
      </c>
      <c r="X231" s="229">
        <v>0.51700000000000002</v>
      </c>
      <c r="Y231" s="119">
        <v>45105</v>
      </c>
      <c r="Z231" s="154">
        <v>0</v>
      </c>
      <c r="AA231" s="154">
        <v>0.20899999999999999</v>
      </c>
      <c r="AB231" s="173">
        <v>45135</v>
      </c>
      <c r="AC231" s="159">
        <v>0</v>
      </c>
      <c r="AD231" s="174">
        <v>0.107</v>
      </c>
      <c r="AE231" s="131">
        <v>45166</v>
      </c>
      <c r="AF231" s="154">
        <v>0</v>
      </c>
      <c r="AG231" s="199">
        <v>8.1000000000000003E-2</v>
      </c>
      <c r="AH231" s="158">
        <v>45197</v>
      </c>
      <c r="AI231" s="159">
        <v>0</v>
      </c>
      <c r="AJ231" s="159">
        <v>7.4999999999999997E-2</v>
      </c>
    </row>
    <row r="232" spans="1:36" ht="13.8" x14ac:dyDescent="0.25">
      <c r="A232" s="131">
        <v>44863</v>
      </c>
      <c r="B232" s="120">
        <v>0</v>
      </c>
      <c r="C232" s="132">
        <v>0.11899999999999999</v>
      </c>
      <c r="D232" s="138">
        <v>44894</v>
      </c>
      <c r="E232" s="117">
        <v>0</v>
      </c>
      <c r="F232" s="139">
        <v>0.161</v>
      </c>
      <c r="G232" s="140">
        <v>44924</v>
      </c>
      <c r="H232" s="121">
        <v>0</v>
      </c>
      <c r="I232" s="141">
        <v>0.38300000000000001</v>
      </c>
      <c r="J232" s="219">
        <v>44955</v>
      </c>
      <c r="K232" s="220">
        <v>0</v>
      </c>
      <c r="L232" s="220">
        <v>0.32800000000000001</v>
      </c>
      <c r="M232" s="319"/>
      <c r="N232" s="320"/>
      <c r="O232" s="321"/>
      <c r="P232" s="173">
        <v>45014</v>
      </c>
      <c r="Q232" s="159">
        <v>0</v>
      </c>
      <c r="R232" s="174">
        <v>0.29899999999999999</v>
      </c>
      <c r="S232" s="119">
        <v>45045</v>
      </c>
      <c r="T232" s="154">
        <v>0</v>
      </c>
      <c r="U232" s="154">
        <v>0.39100000000000001</v>
      </c>
      <c r="V232" s="228">
        <v>45075</v>
      </c>
      <c r="W232" s="220">
        <v>0.1</v>
      </c>
      <c r="X232" s="229">
        <v>0.59</v>
      </c>
      <c r="Y232" s="119">
        <v>45106</v>
      </c>
      <c r="Z232" s="154">
        <v>0</v>
      </c>
      <c r="AA232" s="154">
        <v>0.20200000000000001</v>
      </c>
      <c r="AB232" s="173">
        <v>45136</v>
      </c>
      <c r="AC232" s="159">
        <v>0</v>
      </c>
      <c r="AD232" s="174">
        <v>0.104</v>
      </c>
      <c r="AE232" s="131">
        <v>45167</v>
      </c>
      <c r="AF232" s="154">
        <v>0</v>
      </c>
      <c r="AG232" s="199">
        <v>7.9000000000000001E-2</v>
      </c>
      <c r="AH232" s="158">
        <v>45198</v>
      </c>
      <c r="AI232" s="159">
        <v>0</v>
      </c>
      <c r="AJ232" s="159">
        <v>7.8E-2</v>
      </c>
    </row>
    <row r="233" spans="1:36" ht="14.4" thickBot="1" x14ac:dyDescent="0.3">
      <c r="A233" s="131">
        <v>44864</v>
      </c>
      <c r="B233" s="120">
        <v>0</v>
      </c>
      <c r="C233" s="132">
        <v>0.11799999999999999</v>
      </c>
      <c r="D233" s="148">
        <v>44895</v>
      </c>
      <c r="E233" s="149">
        <v>0</v>
      </c>
      <c r="F233" s="150">
        <v>0.159</v>
      </c>
      <c r="G233" s="140">
        <v>44925</v>
      </c>
      <c r="H233" s="121">
        <v>0</v>
      </c>
      <c r="I233" s="141">
        <v>0.38100000000000001</v>
      </c>
      <c r="J233" s="219">
        <v>44956</v>
      </c>
      <c r="K233" s="220">
        <v>0</v>
      </c>
      <c r="L233" s="220">
        <v>0.32700000000000001</v>
      </c>
      <c r="M233" s="322"/>
      <c r="N233" s="323"/>
      <c r="O233" s="324"/>
      <c r="P233" s="173">
        <v>45015</v>
      </c>
      <c r="Q233" s="159">
        <v>0</v>
      </c>
      <c r="R233" s="174">
        <v>0.34599999999999997</v>
      </c>
      <c r="S233" s="119">
        <v>45046</v>
      </c>
      <c r="T233" s="154">
        <v>0</v>
      </c>
      <c r="U233" s="154">
        <v>0.375</v>
      </c>
      <c r="V233" s="231">
        <v>45076</v>
      </c>
      <c r="W233" s="232">
        <v>0</v>
      </c>
      <c r="X233" s="233">
        <v>0.53100000000000003</v>
      </c>
      <c r="Y233" s="119">
        <v>45107</v>
      </c>
      <c r="Z233" s="154">
        <v>0</v>
      </c>
      <c r="AA233" s="154">
        <v>0.19</v>
      </c>
      <c r="AB233" s="173">
        <v>45137</v>
      </c>
      <c r="AC233" s="159">
        <v>0</v>
      </c>
      <c r="AD233" s="174">
        <v>0.10100000000000001</v>
      </c>
      <c r="AE233" s="131">
        <v>45168</v>
      </c>
      <c r="AF233" s="154">
        <v>0</v>
      </c>
      <c r="AG233" s="199">
        <v>8.3000000000000004E-2</v>
      </c>
      <c r="AH233" s="158">
        <v>45199</v>
      </c>
      <c r="AI233" s="159">
        <v>0</v>
      </c>
      <c r="AJ233" s="159">
        <v>8.1000000000000003E-2</v>
      </c>
    </row>
    <row r="234" spans="1:36" ht="14.4" thickBot="1" x14ac:dyDescent="0.3">
      <c r="A234" s="133">
        <v>44865</v>
      </c>
      <c r="B234" s="134">
        <v>0</v>
      </c>
      <c r="C234" s="135">
        <v>0.11899999999999999</v>
      </c>
      <c r="D234" s="151"/>
      <c r="E234" s="152"/>
      <c r="F234" s="153"/>
      <c r="G234" s="142">
        <v>44926</v>
      </c>
      <c r="H234" s="143">
        <v>0</v>
      </c>
      <c r="I234" s="144">
        <v>0.35699999999999998</v>
      </c>
      <c r="J234" s="219">
        <v>44957</v>
      </c>
      <c r="K234" s="220">
        <v>0</v>
      </c>
      <c r="L234" s="220">
        <v>0.33300000000000002</v>
      </c>
      <c r="M234" s="325"/>
      <c r="N234" s="326"/>
      <c r="O234" s="327"/>
      <c r="P234" s="173">
        <v>45016</v>
      </c>
      <c r="Q234" s="159">
        <v>0</v>
      </c>
      <c r="R234" s="174">
        <v>0.35599999999999998</v>
      </c>
      <c r="S234" s="182"/>
      <c r="T234" s="183"/>
      <c r="U234" s="183"/>
      <c r="V234" s="236">
        <v>45077</v>
      </c>
      <c r="W234" s="237">
        <v>0</v>
      </c>
      <c r="X234" s="238">
        <v>0.47799999999999998</v>
      </c>
      <c r="Y234" s="183"/>
      <c r="Z234" s="183"/>
      <c r="AA234" s="184"/>
      <c r="AB234" s="173">
        <v>45138</v>
      </c>
      <c r="AC234" s="159">
        <v>0</v>
      </c>
      <c r="AD234" s="174">
        <v>9.6000000000000002E-2</v>
      </c>
      <c r="AE234" s="133">
        <v>45169</v>
      </c>
      <c r="AF234" s="195">
        <v>0</v>
      </c>
      <c r="AG234" s="200">
        <v>8.2000000000000003E-2</v>
      </c>
      <c r="AH234" s="151"/>
      <c r="AI234" s="205"/>
      <c r="AJ234" s="206"/>
    </row>
    <row r="235" spans="1:36" s="191" customFormat="1" ht="13.8" thickBot="1" x14ac:dyDescent="0.3">
      <c r="A235" s="42" t="s">
        <v>16</v>
      </c>
      <c r="B235" s="39">
        <f>SUM(B204:B234)</f>
        <v>2.3000000000000003</v>
      </c>
      <c r="C235" s="39">
        <f>SUM(C204:C234)</f>
        <v>3.8650000000000002</v>
      </c>
      <c r="D235" s="41" t="s">
        <v>17</v>
      </c>
      <c r="E235" s="40">
        <f>SUM(E204:E234)</f>
        <v>25.099999999999998</v>
      </c>
      <c r="F235" s="221">
        <f>SUM(F204:F234)</f>
        <v>5.4749999999999988</v>
      </c>
      <c r="G235" s="42" t="s">
        <v>18</v>
      </c>
      <c r="H235" s="39">
        <f>SUM(H204:H234)</f>
        <v>117.14999999999999</v>
      </c>
      <c r="I235" s="39">
        <f>SUM(I204:I234)</f>
        <v>23.526999999999997</v>
      </c>
      <c r="J235" s="41" t="s">
        <v>19</v>
      </c>
      <c r="K235" s="40">
        <f>SUM(K204:K234)</f>
        <v>20.3</v>
      </c>
      <c r="L235" s="40">
        <f>SUM(L204:L234)</f>
        <v>14.264999999999997</v>
      </c>
      <c r="M235" s="51" t="s">
        <v>20</v>
      </c>
      <c r="N235" s="39">
        <f>SUM(N204:N234)</f>
        <v>7.6999999999999993</v>
      </c>
      <c r="O235" s="46">
        <f>SUM(O204:O234)</f>
        <v>6.9109999999999987</v>
      </c>
      <c r="P235" s="102" t="s">
        <v>21</v>
      </c>
      <c r="Q235" s="103">
        <f>SUM(Q204:Q234)</f>
        <v>8.8000000000000007</v>
      </c>
      <c r="R235" s="115">
        <f>SUM(R204:R234)</f>
        <v>10.196000000000002</v>
      </c>
      <c r="S235" s="42" t="s">
        <v>22</v>
      </c>
      <c r="T235" s="39">
        <f>SUM(T204:T234)</f>
        <v>0</v>
      </c>
      <c r="U235" s="39">
        <f>SUM(U204:U234)</f>
        <v>11.315999999999999</v>
      </c>
      <c r="V235" s="216" t="s">
        <v>23</v>
      </c>
      <c r="W235" s="217">
        <f>SUM(W204:W234)</f>
        <v>57.600000000000009</v>
      </c>
      <c r="X235" s="218">
        <f>SUM(X204:X234)</f>
        <v>10.707999999999998</v>
      </c>
      <c r="Y235" s="42" t="s">
        <v>24</v>
      </c>
      <c r="Z235" s="39">
        <f>SUM(Z204:Z234)</f>
        <v>49</v>
      </c>
      <c r="AA235" s="230">
        <f>SUM(AA204:AA234)</f>
        <v>13.797999999999995</v>
      </c>
      <c r="AB235" s="102" t="s">
        <v>25</v>
      </c>
      <c r="AC235" s="103">
        <f>SUM(AC204:AC234)</f>
        <v>0</v>
      </c>
      <c r="AD235" s="115">
        <f>SUM(AD204:AD234)</f>
        <v>4.1350000000000016</v>
      </c>
      <c r="AE235" s="51" t="s">
        <v>26</v>
      </c>
      <c r="AF235" s="39">
        <f>SUM(AF204:AF234)</f>
        <v>0</v>
      </c>
      <c r="AG235" s="46">
        <f>SUM(AG204:AG234)</f>
        <v>2.64</v>
      </c>
      <c r="AH235" s="102" t="s">
        <v>27</v>
      </c>
      <c r="AI235" s="103">
        <f>SUM(AI204:AI234)</f>
        <v>13.099999999999998</v>
      </c>
      <c r="AJ235" s="115">
        <f>SUM(AJ204:AJ234)</f>
        <v>2.5630000000000006</v>
      </c>
    </row>
    <row r="237" spans="1:36" ht="29.4" x14ac:dyDescent="0.25">
      <c r="A237" s="10"/>
      <c r="B237" s="3" t="s">
        <v>14</v>
      </c>
      <c r="C237" s="3" t="s">
        <v>15</v>
      </c>
      <c r="D237" s="290" t="s">
        <v>47</v>
      </c>
      <c r="E237" s="292" t="s">
        <v>48</v>
      </c>
      <c r="J237" s="55"/>
      <c r="K237" s="55"/>
      <c r="L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</row>
    <row r="238" spans="1:36" x14ac:dyDescent="0.25">
      <c r="A238" s="70" t="s">
        <v>16</v>
      </c>
      <c r="B238" s="43">
        <f>B235</f>
        <v>2.3000000000000003</v>
      </c>
      <c r="C238" s="43">
        <f>C235</f>
        <v>3.8650000000000002</v>
      </c>
      <c r="D238" s="291">
        <f>MAX(B204:B234)</f>
        <v>1.8</v>
      </c>
      <c r="E238" s="291">
        <f>AVERAGE(C238:C249)</f>
        <v>9.1165833333333328</v>
      </c>
      <c r="J238" s="55"/>
      <c r="K238" s="55"/>
      <c r="L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</row>
    <row r="239" spans="1:36" x14ac:dyDescent="0.25">
      <c r="A239" s="71" t="s">
        <v>17</v>
      </c>
      <c r="B239" s="43">
        <f>E235</f>
        <v>25.099999999999998</v>
      </c>
      <c r="C239" s="43">
        <f>F235</f>
        <v>5.4749999999999988</v>
      </c>
      <c r="D239" s="291">
        <f>MAX(E204:E233)</f>
        <v>13.8</v>
      </c>
      <c r="J239" s="55"/>
      <c r="K239" s="55"/>
      <c r="L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</row>
    <row r="240" spans="1:36" x14ac:dyDescent="0.25">
      <c r="A240" s="70" t="s">
        <v>18</v>
      </c>
      <c r="B240" s="43">
        <f>H235</f>
        <v>117.14999999999999</v>
      </c>
      <c r="C240" s="43">
        <f>I235</f>
        <v>23.526999999999997</v>
      </c>
      <c r="D240" s="291">
        <f>MAX(H204:H234)</f>
        <v>47.5</v>
      </c>
      <c r="J240" s="55"/>
      <c r="K240" s="55"/>
      <c r="L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</row>
    <row r="241" spans="1:36" x14ac:dyDescent="0.25">
      <c r="A241" s="71" t="s">
        <v>19</v>
      </c>
      <c r="B241" s="43">
        <f>K235</f>
        <v>20.3</v>
      </c>
      <c r="C241" s="43">
        <f>L235</f>
        <v>14.264999999999997</v>
      </c>
      <c r="D241" s="291">
        <f>MAX(K204:K234)</f>
        <v>6.2</v>
      </c>
      <c r="J241" s="55"/>
      <c r="K241" s="55"/>
      <c r="L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</row>
    <row r="242" spans="1:36" x14ac:dyDescent="0.25">
      <c r="A242" s="70" t="s">
        <v>20</v>
      </c>
      <c r="B242" s="43">
        <f>N235</f>
        <v>7.6999999999999993</v>
      </c>
      <c r="C242" s="43">
        <f>O235</f>
        <v>6.9109999999999987</v>
      </c>
      <c r="D242" s="291">
        <f>MAX(N206:N231)</f>
        <v>5.9</v>
      </c>
      <c r="J242" s="55"/>
      <c r="K242" s="55"/>
      <c r="L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</row>
    <row r="243" spans="1:36" x14ac:dyDescent="0.25">
      <c r="A243" s="71" t="s">
        <v>21</v>
      </c>
      <c r="B243" s="43">
        <f>Q235</f>
        <v>8.8000000000000007</v>
      </c>
      <c r="C243" s="43">
        <f>R235</f>
        <v>10.196000000000002</v>
      </c>
      <c r="D243" s="291">
        <f>MAX(Q204:Q234)</f>
        <v>3.4</v>
      </c>
      <c r="J243" s="55"/>
      <c r="K243" s="55"/>
      <c r="L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</row>
    <row r="244" spans="1:36" x14ac:dyDescent="0.25">
      <c r="A244" s="70" t="s">
        <v>22</v>
      </c>
      <c r="B244" s="43">
        <f>T235</f>
        <v>0</v>
      </c>
      <c r="C244" s="43">
        <f>U235</f>
        <v>11.315999999999999</v>
      </c>
      <c r="D244" s="291">
        <f>MAX(T204:T233)</f>
        <v>0</v>
      </c>
      <c r="J244" s="55"/>
      <c r="K244" s="55"/>
      <c r="L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</row>
    <row r="245" spans="1:36" x14ac:dyDescent="0.25">
      <c r="A245" s="71" t="s">
        <v>23</v>
      </c>
      <c r="B245" s="43">
        <f>W235</f>
        <v>57.600000000000009</v>
      </c>
      <c r="C245" s="43">
        <f>X235</f>
        <v>10.707999999999998</v>
      </c>
      <c r="D245" s="291">
        <f>MAX(W204:W234)</f>
        <v>16.2</v>
      </c>
      <c r="J245" s="55"/>
      <c r="K245" s="55"/>
      <c r="L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</row>
    <row r="246" spans="1:36" x14ac:dyDescent="0.25">
      <c r="A246" s="70" t="s">
        <v>24</v>
      </c>
      <c r="B246" s="43">
        <f>Z235</f>
        <v>49</v>
      </c>
      <c r="C246" s="43">
        <f>AA235</f>
        <v>13.797999999999995</v>
      </c>
      <c r="D246" s="291">
        <f>MAX(Z204:Z233)</f>
        <v>17.3</v>
      </c>
      <c r="J246" s="55"/>
      <c r="K246" s="55"/>
      <c r="L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</row>
    <row r="247" spans="1:36" x14ac:dyDescent="0.25">
      <c r="A247" s="71" t="s">
        <v>34</v>
      </c>
      <c r="B247" s="72">
        <f>AC235</f>
        <v>0</v>
      </c>
      <c r="C247" s="72">
        <f>AD235</f>
        <v>4.1350000000000016</v>
      </c>
      <c r="D247" s="291">
        <f>MAX(AC204:AC234)</f>
        <v>0</v>
      </c>
      <c r="J247" s="55"/>
      <c r="K247" s="55"/>
      <c r="L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</row>
    <row r="248" spans="1:36" x14ac:dyDescent="0.25">
      <c r="A248" s="70" t="s">
        <v>35</v>
      </c>
      <c r="B248" s="72">
        <f>AF235</f>
        <v>0</v>
      </c>
      <c r="C248" s="72">
        <f>AG235</f>
        <v>2.64</v>
      </c>
      <c r="D248" s="291">
        <f>MAX(AF204:AF234)</f>
        <v>0</v>
      </c>
      <c r="J248" s="55"/>
      <c r="K248" s="55"/>
      <c r="L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</row>
    <row r="249" spans="1:36" x14ac:dyDescent="0.25">
      <c r="A249" s="208" t="s">
        <v>36</v>
      </c>
      <c r="B249" s="209">
        <f>AI235</f>
        <v>13.099999999999998</v>
      </c>
      <c r="C249" s="209">
        <f>AJ235</f>
        <v>2.5630000000000006</v>
      </c>
      <c r="D249" s="291">
        <f>MAX(AI204:AI233)</f>
        <v>10.6</v>
      </c>
      <c r="J249" s="55"/>
      <c r="K249" s="55"/>
      <c r="L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</row>
    <row r="250" spans="1:36" x14ac:dyDescent="0.25">
      <c r="A250" s="249" t="s">
        <v>42</v>
      </c>
      <c r="B250" s="250">
        <f>SUM(B238:B249)</f>
        <v>301.05</v>
      </c>
      <c r="C250" s="250">
        <f>SUM(C238:C249)</f>
        <v>109.39899999999999</v>
      </c>
      <c r="J250" s="55"/>
      <c r="K250" s="55"/>
      <c r="L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</row>
    <row r="251" spans="1:36" s="246" customFormat="1" x14ac:dyDescent="0.25">
      <c r="A251" s="247"/>
      <c r="B251" s="248"/>
      <c r="C251" s="248"/>
    </row>
    <row r="252" spans="1:36" s="246" customFormat="1" ht="13.8" thickBot="1" x14ac:dyDescent="0.3">
      <c r="A252" s="247"/>
      <c r="B252" s="248"/>
      <c r="C252" s="248"/>
    </row>
    <row r="253" spans="1:36" ht="15.6" x14ac:dyDescent="0.3">
      <c r="A253" s="337" t="s">
        <v>1</v>
      </c>
      <c r="B253" s="338"/>
      <c r="C253" s="338"/>
      <c r="D253" s="342" t="s">
        <v>2</v>
      </c>
      <c r="E253" s="342"/>
      <c r="F253" s="342"/>
      <c r="G253" s="338" t="s">
        <v>3</v>
      </c>
      <c r="H253" s="338"/>
      <c r="I253" s="338"/>
      <c r="J253" s="342" t="s">
        <v>4</v>
      </c>
      <c r="K253" s="342"/>
      <c r="L253" s="342"/>
      <c r="M253" s="338" t="s">
        <v>5</v>
      </c>
      <c r="N253" s="338"/>
      <c r="O253" s="338"/>
      <c r="P253" s="342" t="s">
        <v>6</v>
      </c>
      <c r="Q253" s="342"/>
      <c r="R253" s="342"/>
      <c r="S253" s="338" t="s">
        <v>7</v>
      </c>
      <c r="T253" s="338"/>
      <c r="U253" s="338"/>
      <c r="V253" s="342" t="s">
        <v>8</v>
      </c>
      <c r="W253" s="342"/>
      <c r="X253" s="342"/>
      <c r="Y253" s="338" t="s">
        <v>9</v>
      </c>
      <c r="Z253" s="338"/>
      <c r="AA253" s="338"/>
      <c r="AB253" s="342" t="s">
        <v>10</v>
      </c>
      <c r="AC253" s="342"/>
      <c r="AD253" s="345"/>
      <c r="AE253" s="341" t="s">
        <v>11</v>
      </c>
      <c r="AF253" s="338"/>
      <c r="AG253" s="338"/>
      <c r="AH253" s="342" t="s">
        <v>12</v>
      </c>
      <c r="AI253" s="342"/>
      <c r="AJ253" s="345"/>
    </row>
    <row r="254" spans="1:36" s="56" customFormat="1" ht="10.8" thickBot="1" x14ac:dyDescent="0.25">
      <c r="A254" s="26" t="s">
        <v>13</v>
      </c>
      <c r="B254" s="27" t="s">
        <v>14</v>
      </c>
      <c r="C254" s="27" t="s">
        <v>15</v>
      </c>
      <c r="D254" s="28" t="s">
        <v>13</v>
      </c>
      <c r="E254" s="28" t="s">
        <v>14</v>
      </c>
      <c r="F254" s="28" t="s">
        <v>15</v>
      </c>
      <c r="G254" s="27" t="s">
        <v>13</v>
      </c>
      <c r="H254" s="27" t="s">
        <v>14</v>
      </c>
      <c r="I254" s="27" t="s">
        <v>15</v>
      </c>
      <c r="J254" s="28" t="s">
        <v>13</v>
      </c>
      <c r="K254" s="28" t="s">
        <v>14</v>
      </c>
      <c r="L254" s="28" t="s">
        <v>15</v>
      </c>
      <c r="M254" s="27" t="s">
        <v>13</v>
      </c>
      <c r="N254" s="27" t="s">
        <v>14</v>
      </c>
      <c r="O254" s="27" t="s">
        <v>15</v>
      </c>
      <c r="P254" s="28" t="s">
        <v>13</v>
      </c>
      <c r="Q254" s="28" t="s">
        <v>14</v>
      </c>
      <c r="R254" s="28" t="s">
        <v>15</v>
      </c>
      <c r="S254" s="27" t="s">
        <v>13</v>
      </c>
      <c r="T254" s="27" t="s">
        <v>14</v>
      </c>
      <c r="U254" s="27" t="s">
        <v>15</v>
      </c>
      <c r="V254" s="28" t="s">
        <v>13</v>
      </c>
      <c r="W254" s="28" t="s">
        <v>14</v>
      </c>
      <c r="X254" s="28" t="s">
        <v>15</v>
      </c>
      <c r="Y254" s="27" t="s">
        <v>13</v>
      </c>
      <c r="Z254" s="27" t="s">
        <v>14</v>
      </c>
      <c r="AA254" s="27" t="s">
        <v>15</v>
      </c>
      <c r="AB254" s="28" t="s">
        <v>13</v>
      </c>
      <c r="AC254" s="28" t="s">
        <v>14</v>
      </c>
      <c r="AD254" s="53" t="s">
        <v>15</v>
      </c>
      <c r="AE254" s="29" t="s">
        <v>13</v>
      </c>
      <c r="AF254" s="27" t="s">
        <v>14</v>
      </c>
      <c r="AG254" s="27" t="s">
        <v>15</v>
      </c>
      <c r="AH254" s="28" t="s">
        <v>13</v>
      </c>
      <c r="AI254" s="28" t="s">
        <v>14</v>
      </c>
      <c r="AJ254" s="53" t="s">
        <v>15</v>
      </c>
    </row>
    <row r="255" spans="1:36" ht="13.8" x14ac:dyDescent="0.25">
      <c r="A255" s="58">
        <v>45200</v>
      </c>
      <c r="B255" s="25">
        <v>0</v>
      </c>
      <c r="C255" s="25">
        <v>7.1999999999999995E-2</v>
      </c>
      <c r="D255" s="22">
        <v>45231</v>
      </c>
      <c r="E255" s="23">
        <v>1.1000000000000001</v>
      </c>
      <c r="F255" s="23">
        <v>0.53600000000000003</v>
      </c>
      <c r="G255" s="24">
        <v>45261</v>
      </c>
      <c r="H255" s="25">
        <v>4.3</v>
      </c>
      <c r="I255" s="25">
        <v>0.189</v>
      </c>
      <c r="J255" s="22">
        <v>45292</v>
      </c>
      <c r="K255" s="23">
        <v>0</v>
      </c>
      <c r="L255" s="23">
        <v>0.156</v>
      </c>
      <c r="M255" s="24">
        <v>45323</v>
      </c>
      <c r="N255" s="25">
        <v>0</v>
      </c>
      <c r="O255" s="25">
        <v>0.17499999999999999</v>
      </c>
      <c r="P255" s="22">
        <v>45352</v>
      </c>
      <c r="Q255" s="23">
        <v>0</v>
      </c>
      <c r="R255" s="23">
        <v>0.51900000000000002</v>
      </c>
      <c r="S255" s="24">
        <v>45383</v>
      </c>
      <c r="T255" s="25">
        <v>0</v>
      </c>
      <c r="U255" s="25">
        <v>1.5589999999999999</v>
      </c>
      <c r="V255" s="22">
        <v>45413</v>
      </c>
      <c r="W255" s="23">
        <v>14.3</v>
      </c>
      <c r="X255" s="23">
        <v>1.1819999999999999</v>
      </c>
      <c r="Y255" s="24">
        <v>45444</v>
      </c>
      <c r="Z255" s="25">
        <v>0</v>
      </c>
      <c r="AA255" s="25">
        <v>1.482</v>
      </c>
      <c r="AB255" s="22">
        <v>45474</v>
      </c>
      <c r="AC255" s="23">
        <v>0</v>
      </c>
      <c r="AD255" s="23">
        <v>0.42</v>
      </c>
      <c r="AE255" s="24">
        <v>45505</v>
      </c>
      <c r="AF255" s="25">
        <v>0</v>
      </c>
      <c r="AG255" s="25">
        <v>0.255</v>
      </c>
      <c r="AH255" s="22">
        <v>45536</v>
      </c>
      <c r="AI255" s="23">
        <v>0</v>
      </c>
      <c r="AJ255" s="67">
        <v>0.19500000000000001</v>
      </c>
    </row>
    <row r="256" spans="1:36" ht="13.8" x14ac:dyDescent="0.25">
      <c r="A256" s="59">
        <v>45201</v>
      </c>
      <c r="B256" s="12">
        <v>0</v>
      </c>
      <c r="C256" s="12">
        <v>7.0999999999999994E-2</v>
      </c>
      <c r="D256" s="18">
        <v>45232</v>
      </c>
      <c r="E256" s="19">
        <v>1.4</v>
      </c>
      <c r="F256" s="19">
        <v>0.505</v>
      </c>
      <c r="G256" s="11">
        <v>45262</v>
      </c>
      <c r="H256" s="12">
        <v>0</v>
      </c>
      <c r="I256" s="12">
        <v>0.17899999999999999</v>
      </c>
      <c r="J256" s="18">
        <v>45293</v>
      </c>
      <c r="K256" s="19">
        <v>0</v>
      </c>
      <c r="L256" s="19">
        <v>0.155</v>
      </c>
      <c r="M256" s="11">
        <v>45324</v>
      </c>
      <c r="N256" s="12">
        <v>0</v>
      </c>
      <c r="O256" s="12">
        <v>0.17399999999999999</v>
      </c>
      <c r="P256" s="18">
        <v>45353</v>
      </c>
      <c r="Q256" s="19">
        <v>1.3</v>
      </c>
      <c r="R256" s="19">
        <v>0.501</v>
      </c>
      <c r="S256" s="11">
        <v>45384</v>
      </c>
      <c r="T256" s="12">
        <v>0</v>
      </c>
      <c r="U256" s="12">
        <v>1.417</v>
      </c>
      <c r="V256" s="18">
        <v>45414</v>
      </c>
      <c r="W256" s="19">
        <v>0</v>
      </c>
      <c r="X256" s="19">
        <v>1.026</v>
      </c>
      <c r="Y256" s="11">
        <v>45445</v>
      </c>
      <c r="Z256" s="12">
        <v>0</v>
      </c>
      <c r="AA256" s="12">
        <v>1.43</v>
      </c>
      <c r="AB256" s="18">
        <v>45475</v>
      </c>
      <c r="AC256" s="19">
        <v>0</v>
      </c>
      <c r="AD256" s="19">
        <v>0.40500000000000003</v>
      </c>
      <c r="AE256" s="11">
        <v>45506</v>
      </c>
      <c r="AF256" s="12">
        <v>0</v>
      </c>
      <c r="AG256" s="12">
        <v>0.248</v>
      </c>
      <c r="AH256" s="18">
        <v>45537</v>
      </c>
      <c r="AI256" s="19">
        <v>0</v>
      </c>
      <c r="AJ256" s="68">
        <v>0.20100000000000001</v>
      </c>
    </row>
    <row r="257" spans="1:36" ht="13.8" x14ac:dyDescent="0.25">
      <c r="A257" s="59">
        <v>45202</v>
      </c>
      <c r="B257" s="12">
        <v>0</v>
      </c>
      <c r="C257" s="12">
        <v>7.0999999999999994E-2</v>
      </c>
      <c r="D257" s="18">
        <v>45233</v>
      </c>
      <c r="E257" s="19">
        <v>0</v>
      </c>
      <c r="F257" s="19">
        <v>0.69699999999999995</v>
      </c>
      <c r="G257" s="11">
        <v>45263</v>
      </c>
      <c r="H257" s="12">
        <v>0</v>
      </c>
      <c r="I257" s="12">
        <v>0.16900000000000001</v>
      </c>
      <c r="J257" s="18">
        <v>45294</v>
      </c>
      <c r="K257" s="19">
        <v>0</v>
      </c>
      <c r="L257" s="19">
        <v>0.155</v>
      </c>
      <c r="M257" s="11">
        <v>45325</v>
      </c>
      <c r="N257" s="12">
        <v>0</v>
      </c>
      <c r="O257" s="12">
        <v>0.17299999999999999</v>
      </c>
      <c r="P257" s="18">
        <v>45354</v>
      </c>
      <c r="Q257" s="19">
        <v>11.1</v>
      </c>
      <c r="R257" s="19">
        <v>0.52700000000000002</v>
      </c>
      <c r="S257" s="11">
        <v>45385</v>
      </c>
      <c r="T257" s="12">
        <v>0</v>
      </c>
      <c r="U257" s="12">
        <v>1.3160000000000001</v>
      </c>
      <c r="V257" s="18">
        <v>45415</v>
      </c>
      <c r="W257" s="19">
        <v>0</v>
      </c>
      <c r="X257" s="19">
        <v>0.94599999999999995</v>
      </c>
      <c r="Y257" s="11">
        <v>45446</v>
      </c>
      <c r="Z257" s="12">
        <v>0</v>
      </c>
      <c r="AA257" s="12">
        <v>1.3169999999999999</v>
      </c>
      <c r="AB257" s="18">
        <v>45476</v>
      </c>
      <c r="AC257" s="19">
        <v>0</v>
      </c>
      <c r="AD257" s="19">
        <v>0.48299999999999998</v>
      </c>
      <c r="AE257" s="11">
        <v>45507</v>
      </c>
      <c r="AF257" s="12">
        <v>0</v>
      </c>
      <c r="AG257" s="12">
        <v>0.24399999999999999</v>
      </c>
      <c r="AH257" s="18">
        <v>45538</v>
      </c>
      <c r="AI257" s="19">
        <v>0</v>
      </c>
      <c r="AJ257" s="68">
        <v>0.19900000000000001</v>
      </c>
    </row>
    <row r="258" spans="1:36" ht="13.8" x14ac:dyDescent="0.25">
      <c r="A258" s="59">
        <v>45203</v>
      </c>
      <c r="B258" s="12">
        <v>0</v>
      </c>
      <c r="C258" s="12">
        <v>7.1999999999999995E-2</v>
      </c>
      <c r="D258" s="18">
        <v>45234</v>
      </c>
      <c r="E258" s="19">
        <v>1.4</v>
      </c>
      <c r="F258" s="19">
        <v>0.51900000000000002</v>
      </c>
      <c r="G258" s="11">
        <v>45264</v>
      </c>
      <c r="H258" s="12">
        <v>5.7</v>
      </c>
      <c r="I258" s="12">
        <v>0.29499999999999998</v>
      </c>
      <c r="J258" s="18">
        <v>45295</v>
      </c>
      <c r="K258" s="19">
        <v>12.8</v>
      </c>
      <c r="L258" s="19">
        <v>0.16900000000000001</v>
      </c>
      <c r="M258" s="11">
        <v>45326</v>
      </c>
      <c r="N258" s="12">
        <v>0</v>
      </c>
      <c r="O258" s="12">
        <v>0.17799999999999999</v>
      </c>
      <c r="P258" s="18">
        <v>45355</v>
      </c>
      <c r="Q258" s="19">
        <v>0</v>
      </c>
      <c r="R258" s="19">
        <v>0.48599999999999999</v>
      </c>
      <c r="S258" s="11">
        <v>45386</v>
      </c>
      <c r="T258" s="12">
        <v>0</v>
      </c>
      <c r="U258" s="12">
        <v>1.2589999999999999</v>
      </c>
      <c r="V258" s="18">
        <v>45416</v>
      </c>
      <c r="W258" s="19">
        <v>0</v>
      </c>
      <c r="X258" s="19">
        <v>0.90100000000000002</v>
      </c>
      <c r="Y258" s="11">
        <v>45447</v>
      </c>
      <c r="Z258" s="12">
        <v>0</v>
      </c>
      <c r="AA258" s="12">
        <v>1.23</v>
      </c>
      <c r="AB258" s="18">
        <v>45477</v>
      </c>
      <c r="AC258" s="19">
        <v>0</v>
      </c>
      <c r="AD258" s="19">
        <v>0.53300000000000003</v>
      </c>
      <c r="AE258" s="11">
        <v>45508</v>
      </c>
      <c r="AF258" s="12">
        <v>0</v>
      </c>
      <c r="AG258" s="12">
        <v>0.23899999999999999</v>
      </c>
      <c r="AH258" s="18">
        <v>45539</v>
      </c>
      <c r="AI258" s="19">
        <v>0</v>
      </c>
      <c r="AJ258" s="68">
        <v>0.19600000000000001</v>
      </c>
    </row>
    <row r="259" spans="1:36" ht="13.8" x14ac:dyDescent="0.25">
      <c r="A259" s="59">
        <v>45204</v>
      </c>
      <c r="B259" s="12">
        <v>0</v>
      </c>
      <c r="C259" s="12">
        <v>7.0000000000000007E-2</v>
      </c>
      <c r="D259" s="18">
        <v>45235</v>
      </c>
      <c r="E259" s="19">
        <v>0.9</v>
      </c>
      <c r="F259" s="19">
        <v>0.56599999999999995</v>
      </c>
      <c r="G259" s="11">
        <v>45265</v>
      </c>
      <c r="H259" s="12">
        <v>3.7</v>
      </c>
      <c r="I259" s="12">
        <v>0.34</v>
      </c>
      <c r="J259" s="18">
        <v>45296</v>
      </c>
      <c r="K259" s="19">
        <v>5.6</v>
      </c>
      <c r="L259" s="19">
        <v>0.20899999999999999</v>
      </c>
      <c r="M259" s="11">
        <v>45327</v>
      </c>
      <c r="N259" s="12">
        <v>0</v>
      </c>
      <c r="O259" s="12">
        <v>0.19700000000000001</v>
      </c>
      <c r="P259" s="18">
        <v>45356</v>
      </c>
      <c r="Q259" s="19">
        <v>0</v>
      </c>
      <c r="R259" s="19">
        <v>0.47099999999999997</v>
      </c>
      <c r="S259" s="11">
        <v>45387</v>
      </c>
      <c r="T259" s="12">
        <v>0</v>
      </c>
      <c r="U259" s="12">
        <v>1.23</v>
      </c>
      <c r="V259" s="18">
        <v>45417</v>
      </c>
      <c r="W259" s="19">
        <v>0</v>
      </c>
      <c r="X259" s="19">
        <v>0.92</v>
      </c>
      <c r="Y259" s="11">
        <v>45448</v>
      </c>
      <c r="Z259" s="12">
        <v>0</v>
      </c>
      <c r="AA259" s="12">
        <v>1.1930000000000001</v>
      </c>
      <c r="AB259" s="18">
        <v>45478</v>
      </c>
      <c r="AC259" s="19">
        <v>0</v>
      </c>
      <c r="AD259" s="19">
        <v>0.50900000000000001</v>
      </c>
      <c r="AE259" s="11">
        <v>45509</v>
      </c>
      <c r="AF259" s="12">
        <v>0</v>
      </c>
      <c r="AG259" s="12">
        <v>0.23699999999999999</v>
      </c>
      <c r="AH259" s="18">
        <v>45540</v>
      </c>
      <c r="AI259" s="19">
        <v>0</v>
      </c>
      <c r="AJ259" s="68">
        <v>0.191</v>
      </c>
    </row>
    <row r="260" spans="1:36" ht="13.8" x14ac:dyDescent="0.25">
      <c r="A260" s="59">
        <v>45205</v>
      </c>
      <c r="B260" s="12">
        <v>0</v>
      </c>
      <c r="C260" s="12">
        <v>7.1999999999999995E-2</v>
      </c>
      <c r="D260" s="18">
        <v>45236</v>
      </c>
      <c r="E260" s="19">
        <v>0</v>
      </c>
      <c r="F260" s="19">
        <v>0.44500000000000001</v>
      </c>
      <c r="G260" s="11">
        <v>45266</v>
      </c>
      <c r="H260" s="12">
        <v>4.4000000000000004</v>
      </c>
      <c r="I260" s="12">
        <v>0.32700000000000001</v>
      </c>
      <c r="J260" s="18">
        <v>45297</v>
      </c>
      <c r="K260" s="19">
        <v>0</v>
      </c>
      <c r="L260" s="19">
        <v>0.16700000000000001</v>
      </c>
      <c r="M260" s="11">
        <v>45328</v>
      </c>
      <c r="N260" s="12">
        <v>0</v>
      </c>
      <c r="O260" s="12">
        <v>0.192</v>
      </c>
      <c r="P260" s="18">
        <v>45357</v>
      </c>
      <c r="Q260" s="19">
        <v>0</v>
      </c>
      <c r="R260" s="19">
        <v>0.45700000000000002</v>
      </c>
      <c r="S260" s="11">
        <v>45388</v>
      </c>
      <c r="T260" s="12">
        <v>0</v>
      </c>
      <c r="U260" s="12">
        <v>1.262</v>
      </c>
      <c r="V260" s="18">
        <v>45418</v>
      </c>
      <c r="W260" s="19">
        <v>0</v>
      </c>
      <c r="X260" s="19">
        <v>0.98899999999999999</v>
      </c>
      <c r="Y260" s="11">
        <v>45449</v>
      </c>
      <c r="Z260" s="12">
        <v>0.3</v>
      </c>
      <c r="AA260" s="12">
        <v>1.179</v>
      </c>
      <c r="AB260" s="18">
        <v>45479</v>
      </c>
      <c r="AC260" s="19">
        <v>0</v>
      </c>
      <c r="AD260" s="19">
        <v>0.50900000000000001</v>
      </c>
      <c r="AE260" s="11">
        <v>45510</v>
      </c>
      <c r="AF260" s="12">
        <v>0</v>
      </c>
      <c r="AG260" s="12">
        <v>0.23100000000000001</v>
      </c>
      <c r="AH260" s="18">
        <v>45541</v>
      </c>
      <c r="AI260" s="19">
        <v>0</v>
      </c>
      <c r="AJ260" s="68">
        <v>0.188</v>
      </c>
    </row>
    <row r="261" spans="1:36" ht="13.8" x14ac:dyDescent="0.25">
      <c r="A261" s="59">
        <v>45206</v>
      </c>
      <c r="B261" s="12">
        <v>0</v>
      </c>
      <c r="C261" s="12">
        <v>7.1999999999999995E-2</v>
      </c>
      <c r="D261" s="18">
        <v>45237</v>
      </c>
      <c r="E261" s="19">
        <v>0</v>
      </c>
      <c r="F261" s="19">
        <v>0.40500000000000003</v>
      </c>
      <c r="G261" s="11">
        <v>45267</v>
      </c>
      <c r="H261" s="12">
        <v>0.2</v>
      </c>
      <c r="I261" s="12">
        <v>0.32200000000000001</v>
      </c>
      <c r="J261" s="18">
        <v>45298</v>
      </c>
      <c r="K261" s="19">
        <v>0.1</v>
      </c>
      <c r="L261" s="19">
        <v>0.161</v>
      </c>
      <c r="M261" s="11">
        <v>45329</v>
      </c>
      <c r="N261" s="12">
        <v>0</v>
      </c>
      <c r="O261" s="12">
        <v>0.189</v>
      </c>
      <c r="P261" s="18">
        <v>45358</v>
      </c>
      <c r="Q261" s="19">
        <v>6.9</v>
      </c>
      <c r="R261" s="19">
        <v>0.46</v>
      </c>
      <c r="S261" s="11">
        <v>45389</v>
      </c>
      <c r="T261" s="12">
        <v>0</v>
      </c>
      <c r="U261" s="12">
        <v>1.3160000000000001</v>
      </c>
      <c r="V261" s="18">
        <v>45419</v>
      </c>
      <c r="W261" s="19">
        <v>0</v>
      </c>
      <c r="X261" s="19">
        <v>1.06</v>
      </c>
      <c r="Y261" s="11">
        <v>45450</v>
      </c>
      <c r="Z261" s="12">
        <v>0</v>
      </c>
      <c r="AA261" s="12">
        <v>1.1579999999999999</v>
      </c>
      <c r="AB261" s="18">
        <v>45480</v>
      </c>
      <c r="AC261" s="19">
        <v>0</v>
      </c>
      <c r="AD261" s="19">
        <v>0.48599999999999999</v>
      </c>
      <c r="AE261" s="11">
        <v>45511</v>
      </c>
      <c r="AF261" s="12">
        <v>0.1</v>
      </c>
      <c r="AG261" s="12">
        <v>0.23</v>
      </c>
      <c r="AH261" s="18">
        <v>45542</v>
      </c>
      <c r="AI261" s="19">
        <v>12.2</v>
      </c>
      <c r="AJ261" s="68">
        <v>0.186</v>
      </c>
    </row>
    <row r="262" spans="1:36" ht="13.8" x14ac:dyDescent="0.25">
      <c r="A262" s="59">
        <v>45207</v>
      </c>
      <c r="B262" s="12">
        <v>0</v>
      </c>
      <c r="C262" s="12">
        <v>7.2999999999999995E-2</v>
      </c>
      <c r="D262" s="18">
        <v>45238</v>
      </c>
      <c r="E262" s="19">
        <v>0</v>
      </c>
      <c r="F262" s="19">
        <v>0.38500000000000001</v>
      </c>
      <c r="G262" s="11">
        <v>45268</v>
      </c>
      <c r="H262" s="12">
        <v>7.5</v>
      </c>
      <c r="I262" s="12">
        <v>0.46600000000000003</v>
      </c>
      <c r="J262" s="18">
        <v>45299</v>
      </c>
      <c r="K262" s="19">
        <v>0</v>
      </c>
      <c r="L262" s="19">
        <v>0.155</v>
      </c>
      <c r="M262" s="11">
        <v>45330</v>
      </c>
      <c r="N262" s="12">
        <v>0</v>
      </c>
      <c r="O262" s="12">
        <v>0.17499999999999999</v>
      </c>
      <c r="P262" s="18">
        <v>45359</v>
      </c>
      <c r="Q262" s="19">
        <v>0.6</v>
      </c>
      <c r="R262" s="19">
        <v>0.45200000000000001</v>
      </c>
      <c r="S262" s="11">
        <v>45390</v>
      </c>
      <c r="T262" s="12">
        <v>0</v>
      </c>
      <c r="U262" s="12">
        <v>1.4019999999999999</v>
      </c>
      <c r="V262" s="18">
        <v>45420</v>
      </c>
      <c r="W262" s="19">
        <v>0</v>
      </c>
      <c r="X262" s="19">
        <v>1.1819999999999999</v>
      </c>
      <c r="Y262" s="11">
        <v>45451</v>
      </c>
      <c r="Z262" s="12">
        <v>0.5</v>
      </c>
      <c r="AA262" s="12">
        <v>1.143</v>
      </c>
      <c r="AB262" s="18">
        <v>45481</v>
      </c>
      <c r="AC262" s="19">
        <v>0</v>
      </c>
      <c r="AD262" s="19">
        <v>0.48299999999999998</v>
      </c>
      <c r="AE262" s="11">
        <v>45512</v>
      </c>
      <c r="AF262" s="12">
        <v>0</v>
      </c>
      <c r="AG262" s="12">
        <v>0.22700000000000001</v>
      </c>
      <c r="AH262" s="18">
        <v>45543</v>
      </c>
      <c r="AI262" s="19">
        <v>3.7</v>
      </c>
      <c r="AJ262" s="68">
        <v>0.26</v>
      </c>
    </row>
    <row r="263" spans="1:36" ht="13.8" x14ac:dyDescent="0.25">
      <c r="A263" s="59">
        <v>45208</v>
      </c>
      <c r="B263" s="12">
        <v>0</v>
      </c>
      <c r="C263" s="12">
        <v>7.0000000000000007E-2</v>
      </c>
      <c r="D263" s="18">
        <v>45239</v>
      </c>
      <c r="E263" s="19">
        <v>0</v>
      </c>
      <c r="F263" s="19">
        <v>0.40300000000000002</v>
      </c>
      <c r="G263" s="11">
        <v>45269</v>
      </c>
      <c r="H263" s="12">
        <v>0</v>
      </c>
      <c r="I263" s="12">
        <v>0.38500000000000001</v>
      </c>
      <c r="J263" s="18">
        <v>45300</v>
      </c>
      <c r="K263" s="19">
        <v>12.9</v>
      </c>
      <c r="L263" s="19">
        <v>0.29499999999999998</v>
      </c>
      <c r="M263" s="11">
        <v>45331</v>
      </c>
      <c r="N263" s="12">
        <v>7.6</v>
      </c>
      <c r="O263" s="12">
        <v>0.223</v>
      </c>
      <c r="P263" s="18">
        <v>45360</v>
      </c>
      <c r="Q263" s="19">
        <v>41.1</v>
      </c>
      <c r="R263" s="19">
        <v>0.66300000000000003</v>
      </c>
      <c r="S263" s="11">
        <v>45391</v>
      </c>
      <c r="T263" s="12">
        <v>0</v>
      </c>
      <c r="U263" s="12">
        <v>1.3580000000000001</v>
      </c>
      <c r="V263" s="18">
        <v>45421</v>
      </c>
      <c r="W263" s="19">
        <v>0</v>
      </c>
      <c r="X263" s="19">
        <v>1.2889999999999999</v>
      </c>
      <c r="Y263" s="11">
        <v>45452</v>
      </c>
      <c r="Z263" s="12">
        <v>0</v>
      </c>
      <c r="AA263" s="12">
        <v>1.044</v>
      </c>
      <c r="AB263" s="18">
        <v>45482</v>
      </c>
      <c r="AC263" s="19">
        <v>0</v>
      </c>
      <c r="AD263" s="19">
        <v>0.45600000000000002</v>
      </c>
      <c r="AE263" s="11">
        <v>45513</v>
      </c>
      <c r="AF263" s="12">
        <v>0</v>
      </c>
      <c r="AG263" s="12">
        <v>0.217</v>
      </c>
      <c r="AH263" s="18">
        <v>45544</v>
      </c>
      <c r="AI263" s="19">
        <v>0</v>
      </c>
      <c r="AJ263" s="68">
        <v>0.20699999999999999</v>
      </c>
    </row>
    <row r="264" spans="1:36" ht="13.8" x14ac:dyDescent="0.25">
      <c r="A264" s="59">
        <v>45209</v>
      </c>
      <c r="B264" s="12">
        <v>0</v>
      </c>
      <c r="C264" s="12">
        <v>7.0000000000000007E-2</v>
      </c>
      <c r="D264" s="18">
        <v>45240</v>
      </c>
      <c r="E264" s="19">
        <v>0</v>
      </c>
      <c r="F264" s="19">
        <v>0.40100000000000002</v>
      </c>
      <c r="G264" s="11">
        <v>45270</v>
      </c>
      <c r="H264" s="12">
        <v>0</v>
      </c>
      <c r="I264" s="12">
        <v>0.33200000000000002</v>
      </c>
      <c r="J264" s="18">
        <v>45301</v>
      </c>
      <c r="K264" s="19">
        <v>2</v>
      </c>
      <c r="L264" s="19">
        <v>0.34</v>
      </c>
      <c r="M264" s="11">
        <v>45332</v>
      </c>
      <c r="N264" s="12">
        <v>3.5</v>
      </c>
      <c r="O264" s="12">
        <v>0.29199999999999998</v>
      </c>
      <c r="P264" s="18">
        <v>45361</v>
      </c>
      <c r="Q264" s="19">
        <v>7</v>
      </c>
      <c r="R264" s="19">
        <v>0.60699999999999998</v>
      </c>
      <c r="S264" s="11">
        <v>45392</v>
      </c>
      <c r="T264" s="12">
        <v>0</v>
      </c>
      <c r="U264" s="12">
        <v>1.1120000000000001</v>
      </c>
      <c r="V264" s="18">
        <v>45422</v>
      </c>
      <c r="W264" s="19">
        <v>0</v>
      </c>
      <c r="X264" s="19">
        <v>1.4590000000000001</v>
      </c>
      <c r="Y264" s="11">
        <v>45453</v>
      </c>
      <c r="Z264" s="12">
        <v>0</v>
      </c>
      <c r="AA264" s="12">
        <v>0.97</v>
      </c>
      <c r="AB264" s="18">
        <v>45483</v>
      </c>
      <c r="AC264" s="19">
        <v>0</v>
      </c>
      <c r="AD264" s="19">
        <v>0.439</v>
      </c>
      <c r="AE264" s="11">
        <v>45514</v>
      </c>
      <c r="AF264" s="12">
        <v>0</v>
      </c>
      <c r="AG264" s="12">
        <v>0.218</v>
      </c>
      <c r="AH264" s="18">
        <v>45545</v>
      </c>
      <c r="AI264" s="19">
        <v>0</v>
      </c>
      <c r="AJ264" s="68">
        <v>0.192</v>
      </c>
    </row>
    <row r="265" spans="1:36" ht="13.8" x14ac:dyDescent="0.25">
      <c r="A265" s="59">
        <v>45210</v>
      </c>
      <c r="B265" s="12">
        <v>0</v>
      </c>
      <c r="C265" s="12">
        <v>7.1999999999999995E-2</v>
      </c>
      <c r="D265" s="18">
        <v>45241</v>
      </c>
      <c r="E265" s="19">
        <v>0</v>
      </c>
      <c r="F265" s="19">
        <v>0.379</v>
      </c>
      <c r="G265" s="11">
        <v>45271</v>
      </c>
      <c r="H265" s="12">
        <v>0</v>
      </c>
      <c r="I265" s="12">
        <v>0.29699999999999999</v>
      </c>
      <c r="J265" s="18">
        <v>45302</v>
      </c>
      <c r="K265" s="19">
        <v>0.1</v>
      </c>
      <c r="L265" s="19">
        <v>0.223</v>
      </c>
      <c r="M265" s="11">
        <v>45333</v>
      </c>
      <c r="N265" s="12">
        <v>1.1000000000000001</v>
      </c>
      <c r="O265" s="12">
        <v>0.21</v>
      </c>
      <c r="P265" s="18">
        <v>45362</v>
      </c>
      <c r="Q265" s="19">
        <v>2.2000000000000002</v>
      </c>
      <c r="R265" s="19">
        <v>0.57399999999999995</v>
      </c>
      <c r="S265" s="11">
        <v>45393</v>
      </c>
      <c r="T265" s="12">
        <v>0</v>
      </c>
      <c r="U265" s="12">
        <v>1.3340000000000001</v>
      </c>
      <c r="V265" s="18">
        <v>45423</v>
      </c>
      <c r="W265" s="19">
        <v>0</v>
      </c>
      <c r="X265" s="19">
        <v>1.726</v>
      </c>
      <c r="Y265" s="11">
        <v>45454</v>
      </c>
      <c r="Z265" s="12">
        <v>0</v>
      </c>
      <c r="AA265" s="12">
        <v>0.91900000000000004</v>
      </c>
      <c r="AB265" s="18">
        <v>45484</v>
      </c>
      <c r="AC265" s="19">
        <v>0</v>
      </c>
      <c r="AD265" s="19">
        <v>0.42499999999999999</v>
      </c>
      <c r="AE265" s="11">
        <v>45515</v>
      </c>
      <c r="AF265" s="12">
        <v>0</v>
      </c>
      <c r="AG265" s="12">
        <v>0.21199999999999999</v>
      </c>
      <c r="AH265" s="18">
        <v>45546</v>
      </c>
      <c r="AI265" s="19">
        <v>0</v>
      </c>
      <c r="AJ265" s="68">
        <v>0.19</v>
      </c>
    </row>
    <row r="266" spans="1:36" ht="13.8" x14ac:dyDescent="0.25">
      <c r="A266" s="59">
        <v>45211</v>
      </c>
      <c r="B266" s="12">
        <v>0</v>
      </c>
      <c r="C266" s="12">
        <v>7.0999999999999994E-2</v>
      </c>
      <c r="D266" s="18">
        <v>45242</v>
      </c>
      <c r="E266" s="19">
        <v>0</v>
      </c>
      <c r="F266" s="19">
        <v>0.35899999999999999</v>
      </c>
      <c r="G266" s="11">
        <v>45272</v>
      </c>
      <c r="H266" s="12">
        <v>0</v>
      </c>
      <c r="I266" s="12">
        <v>0.27500000000000002</v>
      </c>
      <c r="J266" s="18">
        <v>45303</v>
      </c>
      <c r="K266" s="19">
        <v>0</v>
      </c>
      <c r="L266" s="19">
        <v>0.193</v>
      </c>
      <c r="M266" s="11">
        <v>45334</v>
      </c>
      <c r="N266" s="12">
        <v>4.5999999999999996</v>
      </c>
      <c r="O266" s="12">
        <v>1.9410000000000001</v>
      </c>
      <c r="P266" s="18">
        <v>45363</v>
      </c>
      <c r="Q266" s="19">
        <v>0</v>
      </c>
      <c r="R266" s="19">
        <v>0.54800000000000004</v>
      </c>
      <c r="S266" s="11">
        <v>45394</v>
      </c>
      <c r="T266" s="12">
        <v>0</v>
      </c>
      <c r="U266" s="12">
        <v>1.4390000000000001</v>
      </c>
      <c r="V266" s="18">
        <v>45424</v>
      </c>
      <c r="W266" s="19">
        <v>0</v>
      </c>
      <c r="X266" s="19">
        <v>1.879</v>
      </c>
      <c r="Y266" s="11">
        <v>45455</v>
      </c>
      <c r="Z266" s="12">
        <v>0</v>
      </c>
      <c r="AA266" s="12">
        <v>0.84099999999999997</v>
      </c>
      <c r="AB266" s="18">
        <v>45485</v>
      </c>
      <c r="AC266" s="19">
        <v>0</v>
      </c>
      <c r="AD266" s="19">
        <v>0.41199999999999998</v>
      </c>
      <c r="AE266" s="11">
        <v>45516</v>
      </c>
      <c r="AF266" s="12">
        <v>0</v>
      </c>
      <c r="AG266" s="12">
        <v>0.20899999999999999</v>
      </c>
      <c r="AH266" s="18">
        <v>45547</v>
      </c>
      <c r="AI266" s="19">
        <v>0</v>
      </c>
      <c r="AJ266" s="68">
        <v>0.186</v>
      </c>
    </row>
    <row r="267" spans="1:36" ht="13.8" x14ac:dyDescent="0.25">
      <c r="A267" s="59">
        <v>45212</v>
      </c>
      <c r="B267" s="12">
        <v>0</v>
      </c>
      <c r="C267" s="12">
        <v>7.0000000000000007E-2</v>
      </c>
      <c r="D267" s="18">
        <v>45243</v>
      </c>
      <c r="E267" s="19">
        <v>0</v>
      </c>
      <c r="F267" s="19">
        <v>0.34100000000000003</v>
      </c>
      <c r="G267" s="11">
        <v>45273</v>
      </c>
      <c r="H267" s="12">
        <v>0.5</v>
      </c>
      <c r="I267" s="12">
        <v>0.26300000000000001</v>
      </c>
      <c r="J267" s="18">
        <v>45304</v>
      </c>
      <c r="K267" s="19">
        <v>0</v>
      </c>
      <c r="L267" s="19">
        <v>0.185</v>
      </c>
      <c r="M267" s="11">
        <v>45335</v>
      </c>
      <c r="N267" s="12">
        <v>0</v>
      </c>
      <c r="O267" s="12">
        <v>1.7270000000000001</v>
      </c>
      <c r="P267" s="18">
        <v>45364</v>
      </c>
      <c r="Q267" s="19">
        <v>0</v>
      </c>
      <c r="R267" s="19">
        <v>0.55200000000000005</v>
      </c>
      <c r="S267" s="11">
        <v>45395</v>
      </c>
      <c r="T267" s="12">
        <v>0</v>
      </c>
      <c r="U267" s="12">
        <v>1.379</v>
      </c>
      <c r="V267" s="18">
        <v>45425</v>
      </c>
      <c r="W267" s="19">
        <v>0</v>
      </c>
      <c r="X267" s="19">
        <v>1.8140000000000001</v>
      </c>
      <c r="Y267" s="11">
        <v>45456</v>
      </c>
      <c r="Z267" s="12">
        <v>0</v>
      </c>
      <c r="AA267" s="12">
        <v>0.77200000000000002</v>
      </c>
      <c r="AB267" s="18">
        <v>45486</v>
      </c>
      <c r="AC267" s="19">
        <v>0</v>
      </c>
      <c r="AD267" s="19">
        <v>0.40200000000000002</v>
      </c>
      <c r="AE267" s="11">
        <v>45517</v>
      </c>
      <c r="AF267" s="12">
        <v>0</v>
      </c>
      <c r="AG267" s="12">
        <v>0.21199999999999999</v>
      </c>
      <c r="AH267" s="18">
        <v>45548</v>
      </c>
      <c r="AI267" s="19">
        <v>0</v>
      </c>
      <c r="AJ267" s="68">
        <v>0.182</v>
      </c>
    </row>
    <row r="268" spans="1:36" ht="13.8" x14ac:dyDescent="0.25">
      <c r="A268" s="59">
        <v>45213</v>
      </c>
      <c r="B268" s="12">
        <v>3.3</v>
      </c>
      <c r="C268" s="12">
        <v>7.6999999999999999E-2</v>
      </c>
      <c r="D268" s="18">
        <v>45244</v>
      </c>
      <c r="E268" s="19">
        <v>0</v>
      </c>
      <c r="F268" s="19">
        <v>0.32600000000000001</v>
      </c>
      <c r="G268" s="11">
        <v>45274</v>
      </c>
      <c r="H268" s="12">
        <v>0</v>
      </c>
      <c r="I268" s="12">
        <v>0.25</v>
      </c>
      <c r="J268" s="18">
        <v>45305</v>
      </c>
      <c r="K268" s="19">
        <v>0</v>
      </c>
      <c r="L268" s="19">
        <v>0.17499999999999999</v>
      </c>
      <c r="M268" s="11">
        <v>45336</v>
      </c>
      <c r="N268" s="12">
        <v>0</v>
      </c>
      <c r="O268" s="12">
        <v>1.089</v>
      </c>
      <c r="P268" s="18">
        <v>45365</v>
      </c>
      <c r="Q268" s="19">
        <v>0</v>
      </c>
      <c r="R268" s="19">
        <v>0.55400000000000005</v>
      </c>
      <c r="S268" s="11">
        <v>45396</v>
      </c>
      <c r="T268" s="12">
        <v>0</v>
      </c>
      <c r="U268" s="12">
        <v>1.4350000000000001</v>
      </c>
      <c r="V268" s="18">
        <v>45426</v>
      </c>
      <c r="W268" s="19">
        <v>0</v>
      </c>
      <c r="X268" s="19">
        <v>1.9239999999999999</v>
      </c>
      <c r="Y268" s="11">
        <v>45457</v>
      </c>
      <c r="Z268" s="12">
        <v>0</v>
      </c>
      <c r="AA268" s="12">
        <v>0.755</v>
      </c>
      <c r="AB268" s="18">
        <v>45487</v>
      </c>
      <c r="AC268" s="19">
        <v>0</v>
      </c>
      <c r="AD268" s="19">
        <v>0.38600000000000001</v>
      </c>
      <c r="AE268" s="11">
        <v>45518</v>
      </c>
      <c r="AF268" s="12">
        <v>0</v>
      </c>
      <c r="AG268" s="12">
        <v>0.216</v>
      </c>
      <c r="AH268" s="18">
        <v>45549</v>
      </c>
      <c r="AI268" s="19">
        <v>0</v>
      </c>
      <c r="AJ268" s="68">
        <v>0.18099999999999999</v>
      </c>
    </row>
    <row r="269" spans="1:36" ht="13.8" x14ac:dyDescent="0.25">
      <c r="A269" s="59">
        <v>45214</v>
      </c>
      <c r="B269" s="12">
        <v>0</v>
      </c>
      <c r="C269" s="12">
        <v>8.7999999999999995E-2</v>
      </c>
      <c r="D269" s="18">
        <v>45245</v>
      </c>
      <c r="E269" s="19">
        <v>0</v>
      </c>
      <c r="F269" s="19">
        <v>0.313</v>
      </c>
      <c r="G269" s="11">
        <v>45275</v>
      </c>
      <c r="H269" s="12">
        <v>0</v>
      </c>
      <c r="I269" s="12">
        <v>0.23499999999999999</v>
      </c>
      <c r="J269" s="18">
        <v>45306</v>
      </c>
      <c r="K269" s="19">
        <v>0</v>
      </c>
      <c r="L269" s="19">
        <v>0.17100000000000001</v>
      </c>
      <c r="M269" s="11">
        <v>45337</v>
      </c>
      <c r="N269" s="12">
        <v>6.2</v>
      </c>
      <c r="O269" s="12">
        <v>0.92300000000000004</v>
      </c>
      <c r="P269" s="18">
        <v>45366</v>
      </c>
      <c r="Q269" s="19">
        <v>0</v>
      </c>
      <c r="R269" s="19">
        <v>0.56000000000000005</v>
      </c>
      <c r="S269" s="11">
        <v>45397</v>
      </c>
      <c r="T269" s="12">
        <v>0</v>
      </c>
      <c r="U269" s="12">
        <v>1.5640000000000001</v>
      </c>
      <c r="V269" s="18">
        <v>45427</v>
      </c>
      <c r="W269" s="19">
        <v>0</v>
      </c>
      <c r="X269" s="19">
        <v>1.881</v>
      </c>
      <c r="Y269" s="11">
        <v>45458</v>
      </c>
      <c r="Z269" s="12">
        <v>0</v>
      </c>
      <c r="AA269" s="12">
        <v>0.77200000000000002</v>
      </c>
      <c r="AB269" s="18">
        <v>45488</v>
      </c>
      <c r="AC269" s="19">
        <v>0</v>
      </c>
      <c r="AD269" s="19">
        <v>0.38600000000000001</v>
      </c>
      <c r="AE269" s="11">
        <v>45519</v>
      </c>
      <c r="AF269" s="12">
        <v>0</v>
      </c>
      <c r="AG269" s="12">
        <v>0.21199999999999999</v>
      </c>
      <c r="AH269" s="18">
        <v>45550</v>
      </c>
      <c r="AI269" s="19">
        <v>0.1</v>
      </c>
      <c r="AJ269" s="68">
        <v>0.17799999999999999</v>
      </c>
    </row>
    <row r="270" spans="1:36" ht="13.8" x14ac:dyDescent="0.25">
      <c r="A270" s="59">
        <v>45215</v>
      </c>
      <c r="B270" s="12">
        <v>0</v>
      </c>
      <c r="C270" s="12">
        <v>9.5000000000000001E-2</v>
      </c>
      <c r="D270" s="18">
        <v>45246</v>
      </c>
      <c r="E270" s="19">
        <v>0</v>
      </c>
      <c r="F270" s="19">
        <v>0.30199999999999999</v>
      </c>
      <c r="G270" s="11">
        <v>45276</v>
      </c>
      <c r="H270" s="12">
        <v>0</v>
      </c>
      <c r="I270" s="12">
        <v>0.222</v>
      </c>
      <c r="J270" s="18">
        <v>45307</v>
      </c>
      <c r="K270" s="19">
        <v>4.3</v>
      </c>
      <c r="L270" s="19">
        <v>0.17100000000000001</v>
      </c>
      <c r="M270" s="11">
        <v>45338</v>
      </c>
      <c r="N270" s="12">
        <v>0.8</v>
      </c>
      <c r="O270" s="12">
        <v>0.94399999999999995</v>
      </c>
      <c r="P270" s="18">
        <v>45367</v>
      </c>
      <c r="Q270" s="19">
        <v>0</v>
      </c>
      <c r="R270" s="19">
        <v>0.55600000000000005</v>
      </c>
      <c r="S270" s="11">
        <v>45398</v>
      </c>
      <c r="T270" s="12">
        <v>1.1000000000000001</v>
      </c>
      <c r="U270" s="12">
        <v>1.571</v>
      </c>
      <c r="V270" s="18">
        <v>45428</v>
      </c>
      <c r="W270" s="19">
        <v>0</v>
      </c>
      <c r="X270" s="19">
        <v>2.073</v>
      </c>
      <c r="Y270" s="11">
        <v>45459</v>
      </c>
      <c r="Z270" s="12">
        <v>0</v>
      </c>
      <c r="AA270" s="12">
        <v>0.74199999999999999</v>
      </c>
      <c r="AB270" s="18">
        <v>45489</v>
      </c>
      <c r="AC270" s="19">
        <v>0</v>
      </c>
      <c r="AD270" s="19">
        <v>0.38100000000000001</v>
      </c>
      <c r="AE270" s="11">
        <v>45520</v>
      </c>
      <c r="AF270" s="12">
        <v>0</v>
      </c>
      <c r="AG270" s="12">
        <v>0.20699999999999999</v>
      </c>
      <c r="AH270" s="18">
        <v>45551</v>
      </c>
      <c r="AI270" s="19">
        <v>0</v>
      </c>
      <c r="AJ270" s="68">
        <v>0.17599999999999999</v>
      </c>
    </row>
    <row r="271" spans="1:36" ht="13.8" x14ac:dyDescent="0.25">
      <c r="A271" s="59">
        <v>45216</v>
      </c>
      <c r="B271" s="12">
        <v>0</v>
      </c>
      <c r="C271" s="12">
        <v>0.105</v>
      </c>
      <c r="D271" s="18">
        <v>45247</v>
      </c>
      <c r="E271" s="19">
        <v>0</v>
      </c>
      <c r="F271" s="19">
        <v>0.25800000000000001</v>
      </c>
      <c r="G271" s="11">
        <v>45277</v>
      </c>
      <c r="H271" s="12">
        <v>0</v>
      </c>
      <c r="I271" s="12">
        <v>0.21299999999999999</v>
      </c>
      <c r="J271" s="18">
        <v>45308</v>
      </c>
      <c r="K271" s="19">
        <v>1.6</v>
      </c>
      <c r="L271" s="19">
        <v>0.25800000000000001</v>
      </c>
      <c r="M271" s="11">
        <v>45339</v>
      </c>
      <c r="N271" s="12">
        <v>0</v>
      </c>
      <c r="O271" s="12">
        <v>0.81100000000000005</v>
      </c>
      <c r="P271" s="18">
        <v>45368</v>
      </c>
      <c r="Q271" s="19">
        <v>0</v>
      </c>
      <c r="R271" s="19">
        <v>0.56899999999999995</v>
      </c>
      <c r="S271" s="11">
        <v>45399</v>
      </c>
      <c r="T271" s="12">
        <v>0</v>
      </c>
      <c r="U271" s="12">
        <v>1.661</v>
      </c>
      <c r="V271" s="18">
        <v>45429</v>
      </c>
      <c r="W271" s="19">
        <v>0</v>
      </c>
      <c r="X271" s="19">
        <v>1.768</v>
      </c>
      <c r="Y271" s="11">
        <v>45460</v>
      </c>
      <c r="Z271" s="12">
        <v>0</v>
      </c>
      <c r="AA271" s="12">
        <v>0.68600000000000005</v>
      </c>
      <c r="AB271" s="18">
        <v>45490</v>
      </c>
      <c r="AC271" s="19">
        <v>0</v>
      </c>
      <c r="AD271" s="19">
        <v>0.36399999999999999</v>
      </c>
      <c r="AE271" s="11">
        <v>45521</v>
      </c>
      <c r="AF271" s="12">
        <v>0</v>
      </c>
      <c r="AG271" s="12">
        <v>0.20699999999999999</v>
      </c>
      <c r="AH271" s="18">
        <v>45552</v>
      </c>
      <c r="AI271" s="19">
        <v>0</v>
      </c>
      <c r="AJ271" s="68">
        <v>0.17599999999999999</v>
      </c>
    </row>
    <row r="272" spans="1:36" ht="13.8" x14ac:dyDescent="0.25">
      <c r="A272" s="59">
        <v>45217</v>
      </c>
      <c r="B272" s="12">
        <v>0</v>
      </c>
      <c r="C272" s="12">
        <v>0.111</v>
      </c>
      <c r="D272" s="18">
        <v>45248</v>
      </c>
      <c r="E272" s="19">
        <v>0</v>
      </c>
      <c r="F272" s="19">
        <v>0.22900000000000001</v>
      </c>
      <c r="G272" s="11">
        <v>45278</v>
      </c>
      <c r="H272" s="12">
        <v>0</v>
      </c>
      <c r="I272" s="12">
        <v>0.19900000000000001</v>
      </c>
      <c r="J272" s="18">
        <v>45309</v>
      </c>
      <c r="K272" s="19">
        <v>0</v>
      </c>
      <c r="L272" s="19">
        <v>0.217</v>
      </c>
      <c r="M272" s="11">
        <v>45340</v>
      </c>
      <c r="N272" s="12">
        <v>0</v>
      </c>
      <c r="O272" s="12">
        <v>0.72</v>
      </c>
      <c r="P272" s="18">
        <v>45369</v>
      </c>
      <c r="Q272" s="19">
        <v>0</v>
      </c>
      <c r="R272" s="19">
        <v>0.59899999999999998</v>
      </c>
      <c r="S272" s="11">
        <v>45400</v>
      </c>
      <c r="T272" s="12">
        <v>0</v>
      </c>
      <c r="U272" s="12">
        <v>1.617</v>
      </c>
      <c r="V272" s="18">
        <v>45430</v>
      </c>
      <c r="W272" s="19">
        <v>0</v>
      </c>
      <c r="X272" s="19">
        <v>1.7410000000000001</v>
      </c>
      <c r="Y272" s="11">
        <v>45461</v>
      </c>
      <c r="Z272" s="12">
        <v>0</v>
      </c>
      <c r="AA272" s="12">
        <v>0.64300000000000002</v>
      </c>
      <c r="AB272" s="18">
        <v>45491</v>
      </c>
      <c r="AC272" s="19">
        <v>0</v>
      </c>
      <c r="AD272" s="19">
        <v>0.35499999999999998</v>
      </c>
      <c r="AE272" s="11">
        <v>45522</v>
      </c>
      <c r="AF272" s="12">
        <v>0</v>
      </c>
      <c r="AG272" s="12">
        <v>0.20200000000000001</v>
      </c>
      <c r="AH272" s="18">
        <v>45553</v>
      </c>
      <c r="AI272" s="19">
        <v>0</v>
      </c>
      <c r="AJ272" s="68">
        <v>0.17799999999999999</v>
      </c>
    </row>
    <row r="273" spans="1:36" ht="13.8" x14ac:dyDescent="0.25">
      <c r="A273" s="59">
        <v>45218</v>
      </c>
      <c r="B273" s="12">
        <v>43.9</v>
      </c>
      <c r="C273" s="12">
        <v>0.254</v>
      </c>
      <c r="D273" s="18">
        <v>45249</v>
      </c>
      <c r="E273" s="19">
        <v>0</v>
      </c>
      <c r="F273" s="19">
        <v>0.22800000000000001</v>
      </c>
      <c r="G273" s="11">
        <v>45279</v>
      </c>
      <c r="H273" s="12">
        <v>0</v>
      </c>
      <c r="I273" s="12">
        <v>0.19</v>
      </c>
      <c r="J273" s="18">
        <v>45310</v>
      </c>
      <c r="K273" s="19">
        <v>10.6</v>
      </c>
      <c r="L273" s="19">
        <v>0.23</v>
      </c>
      <c r="M273" s="11">
        <v>45341</v>
      </c>
      <c r="N273" s="12">
        <v>0</v>
      </c>
      <c r="O273" s="12">
        <v>0.67800000000000005</v>
      </c>
      <c r="P273" s="18">
        <v>45370</v>
      </c>
      <c r="Q273" s="19">
        <v>0</v>
      </c>
      <c r="R273" s="19">
        <v>0.54500000000000004</v>
      </c>
      <c r="S273" s="11">
        <v>45401</v>
      </c>
      <c r="T273" s="12">
        <v>0</v>
      </c>
      <c r="U273" s="12">
        <v>1.585</v>
      </c>
      <c r="V273" s="18">
        <v>45431</v>
      </c>
      <c r="W273" s="19">
        <v>0</v>
      </c>
      <c r="X273" s="19">
        <v>1.73</v>
      </c>
      <c r="Y273" s="11">
        <v>45462</v>
      </c>
      <c r="Z273" s="12">
        <v>0</v>
      </c>
      <c r="AA273" s="12">
        <v>0.60299999999999998</v>
      </c>
      <c r="AB273" s="18">
        <v>45492</v>
      </c>
      <c r="AC273" s="19">
        <v>0</v>
      </c>
      <c r="AD273" s="19">
        <v>0.34399999999999997</v>
      </c>
      <c r="AE273" s="11">
        <v>45523</v>
      </c>
      <c r="AF273" s="12">
        <v>0</v>
      </c>
      <c r="AG273" s="12">
        <v>0.19900000000000001</v>
      </c>
      <c r="AH273" s="18">
        <v>45554</v>
      </c>
      <c r="AI273" s="19">
        <v>0</v>
      </c>
      <c r="AJ273" s="68">
        <v>0.17799999999999999</v>
      </c>
    </row>
    <row r="274" spans="1:36" ht="13.8" x14ac:dyDescent="0.25">
      <c r="A274" s="59">
        <v>45219</v>
      </c>
      <c r="B274" s="12">
        <v>5.3</v>
      </c>
      <c r="C274" s="12">
        <v>0.63900000000000001</v>
      </c>
      <c r="D274" s="18">
        <v>45250</v>
      </c>
      <c r="E274" s="19">
        <v>0</v>
      </c>
      <c r="F274" s="19">
        <v>0.21299999999999999</v>
      </c>
      <c r="G274" s="11">
        <v>45280</v>
      </c>
      <c r="H274" s="12">
        <v>0</v>
      </c>
      <c r="I274" s="12">
        <v>0.186</v>
      </c>
      <c r="J274" s="18">
        <v>45311</v>
      </c>
      <c r="K274" s="19">
        <v>2.2000000000000002</v>
      </c>
      <c r="L274" s="19">
        <v>0.28899999999999998</v>
      </c>
      <c r="M274" s="11">
        <v>45342</v>
      </c>
      <c r="N274" s="12">
        <v>0</v>
      </c>
      <c r="O274" s="12">
        <v>0.63</v>
      </c>
      <c r="P274" s="18">
        <v>45371</v>
      </c>
      <c r="Q274" s="19">
        <v>0</v>
      </c>
      <c r="R274" s="19">
        <v>0.63400000000000001</v>
      </c>
      <c r="S274" s="11">
        <v>45402</v>
      </c>
      <c r="T274" s="12">
        <v>1.1000000000000001</v>
      </c>
      <c r="U274" s="12">
        <v>1.607</v>
      </c>
      <c r="V274" s="18">
        <v>45432</v>
      </c>
      <c r="W274" s="19">
        <v>0</v>
      </c>
      <c r="X274" s="19">
        <v>1.633</v>
      </c>
      <c r="Y274" s="11">
        <v>45463</v>
      </c>
      <c r="Z274" s="12">
        <v>0</v>
      </c>
      <c r="AA274" s="12">
        <v>0.56699999999999995</v>
      </c>
      <c r="AB274" s="18">
        <v>45493</v>
      </c>
      <c r="AC274" s="19">
        <v>0</v>
      </c>
      <c r="AD274" s="19">
        <v>0.33300000000000002</v>
      </c>
      <c r="AE274" s="11">
        <v>45524</v>
      </c>
      <c r="AF274" s="12">
        <v>0</v>
      </c>
      <c r="AG274" s="12">
        <v>0.19900000000000001</v>
      </c>
      <c r="AH274" s="18">
        <v>45555</v>
      </c>
      <c r="AI274" s="19">
        <v>0</v>
      </c>
      <c r="AJ274" s="68">
        <v>0.17899999999999999</v>
      </c>
    </row>
    <row r="275" spans="1:36" ht="13.8" x14ac:dyDescent="0.25">
      <c r="A275" s="59">
        <v>45220</v>
      </c>
      <c r="B275" s="12">
        <v>0.4</v>
      </c>
      <c r="C275" s="12">
        <v>0.26800000000000002</v>
      </c>
      <c r="D275" s="18">
        <v>45251</v>
      </c>
      <c r="E275" s="19">
        <v>0</v>
      </c>
      <c r="F275" s="19">
        <v>0.20200000000000001</v>
      </c>
      <c r="G275" s="11">
        <v>45281</v>
      </c>
      <c r="H275" s="12">
        <v>0</v>
      </c>
      <c r="I275" s="12">
        <v>0.18099999999999999</v>
      </c>
      <c r="J275" s="18">
        <v>45312</v>
      </c>
      <c r="K275" s="19">
        <v>0</v>
      </c>
      <c r="L275" s="19">
        <v>0.23</v>
      </c>
      <c r="M275" s="11">
        <v>45343</v>
      </c>
      <c r="N275" s="12">
        <v>0</v>
      </c>
      <c r="O275" s="12">
        <v>0.58399999999999996</v>
      </c>
      <c r="P275" s="18">
        <v>45372</v>
      </c>
      <c r="Q275" s="19">
        <v>0.4</v>
      </c>
      <c r="R275" s="19">
        <v>0.81699999999999995</v>
      </c>
      <c r="S275" s="11">
        <v>45403</v>
      </c>
      <c r="T275" s="12">
        <v>0</v>
      </c>
      <c r="U275" s="12">
        <v>1.431</v>
      </c>
      <c r="V275" s="18">
        <v>45433</v>
      </c>
      <c r="W275" s="19">
        <v>0</v>
      </c>
      <c r="X275" s="19">
        <v>1.452</v>
      </c>
      <c r="Y275" s="11">
        <v>45464</v>
      </c>
      <c r="Z275" s="12">
        <v>0</v>
      </c>
      <c r="AA275" s="12">
        <v>0.59599999999999997</v>
      </c>
      <c r="AB275" s="18">
        <v>45494</v>
      </c>
      <c r="AC275" s="19">
        <v>0</v>
      </c>
      <c r="AD275" s="19">
        <v>0.32</v>
      </c>
      <c r="AE275" s="11">
        <v>45525</v>
      </c>
      <c r="AF275" s="12">
        <v>0</v>
      </c>
      <c r="AG275" s="12">
        <v>0.19900000000000001</v>
      </c>
      <c r="AH275" s="18">
        <v>45556</v>
      </c>
      <c r="AI275" s="19">
        <v>0.3</v>
      </c>
      <c r="AJ275" s="68">
        <v>0.17899999999999999</v>
      </c>
    </row>
    <row r="276" spans="1:36" ht="13.8" x14ac:dyDescent="0.25">
      <c r="A276" s="59">
        <v>45221</v>
      </c>
      <c r="B276" s="12">
        <v>3.9</v>
      </c>
      <c r="C276" s="12">
        <v>0.221</v>
      </c>
      <c r="D276" s="18">
        <v>45252</v>
      </c>
      <c r="E276" s="19">
        <v>0</v>
      </c>
      <c r="F276" s="19">
        <v>0.19900000000000001</v>
      </c>
      <c r="G276" s="11">
        <v>45282</v>
      </c>
      <c r="H276" s="12">
        <v>0</v>
      </c>
      <c r="I276" s="12">
        <v>0.17899999999999999</v>
      </c>
      <c r="J276" s="18">
        <v>45313</v>
      </c>
      <c r="K276" s="19">
        <v>0</v>
      </c>
      <c r="L276" s="19">
        <v>0.215</v>
      </c>
      <c r="M276" s="11">
        <v>45344</v>
      </c>
      <c r="N276" s="12">
        <v>0</v>
      </c>
      <c r="O276" s="12">
        <v>0.54200000000000004</v>
      </c>
      <c r="P276" s="18">
        <v>45373</v>
      </c>
      <c r="Q276" s="19">
        <v>0</v>
      </c>
      <c r="R276" s="19">
        <v>0.86799999999999999</v>
      </c>
      <c r="S276" s="11">
        <v>45404</v>
      </c>
      <c r="T276" s="12">
        <v>0</v>
      </c>
      <c r="U276" s="12">
        <v>1.359</v>
      </c>
      <c r="V276" s="18">
        <v>45434</v>
      </c>
      <c r="W276" s="19">
        <v>0</v>
      </c>
      <c r="X276" s="19">
        <v>1.357</v>
      </c>
      <c r="Y276" s="11">
        <v>45465</v>
      </c>
      <c r="Z276" s="12">
        <v>0</v>
      </c>
      <c r="AA276" s="12">
        <v>0.60499999999999998</v>
      </c>
      <c r="AB276" s="18">
        <v>45495</v>
      </c>
      <c r="AC276" s="19">
        <v>0</v>
      </c>
      <c r="AD276" s="19">
        <v>0.29899999999999999</v>
      </c>
      <c r="AE276" s="11">
        <v>45526</v>
      </c>
      <c r="AF276" s="12">
        <v>0</v>
      </c>
      <c r="AG276" s="12">
        <v>0.19500000000000001</v>
      </c>
      <c r="AH276" s="18">
        <v>45557</v>
      </c>
      <c r="AI276" s="19">
        <v>0</v>
      </c>
      <c r="AJ276" s="68">
        <v>0.17899999999999999</v>
      </c>
    </row>
    <row r="277" spans="1:36" ht="13.8" x14ac:dyDescent="0.25">
      <c r="A277" s="59">
        <v>45222</v>
      </c>
      <c r="B277" s="12">
        <v>0.8</v>
      </c>
      <c r="C277" s="12">
        <v>0.59199999999999997</v>
      </c>
      <c r="D277" s="18">
        <v>45253</v>
      </c>
      <c r="E277" s="19">
        <v>0</v>
      </c>
      <c r="F277" s="19">
        <v>0.19600000000000001</v>
      </c>
      <c r="G277" s="11">
        <v>45283</v>
      </c>
      <c r="H277" s="12">
        <v>0</v>
      </c>
      <c r="I277" s="12">
        <v>0.17399999999999999</v>
      </c>
      <c r="J277" s="18">
        <v>45314</v>
      </c>
      <c r="K277" s="19">
        <v>0</v>
      </c>
      <c r="L277" s="19">
        <v>0.19900000000000001</v>
      </c>
      <c r="M277" s="11">
        <v>45345</v>
      </c>
      <c r="N277" s="12">
        <v>7.3</v>
      </c>
      <c r="O277" s="12">
        <v>0.56399999999999995</v>
      </c>
      <c r="P277" s="18">
        <v>45374</v>
      </c>
      <c r="Q277" s="19">
        <v>0</v>
      </c>
      <c r="R277" s="19">
        <v>0.94199999999999995</v>
      </c>
      <c r="S277" s="11">
        <v>45405</v>
      </c>
      <c r="T277" s="12">
        <v>0</v>
      </c>
      <c r="U277" s="12">
        <v>1.282</v>
      </c>
      <c r="V277" s="18">
        <v>45435</v>
      </c>
      <c r="W277" s="19">
        <v>0</v>
      </c>
      <c r="X277" s="19">
        <v>1.361</v>
      </c>
      <c r="Y277" s="11">
        <v>45466</v>
      </c>
      <c r="Z277" s="12">
        <v>0.1</v>
      </c>
      <c r="AA277" s="12">
        <v>0.56799999999999995</v>
      </c>
      <c r="AB277" s="18">
        <v>45496</v>
      </c>
      <c r="AC277" s="19">
        <v>0</v>
      </c>
      <c r="AD277" s="19">
        <v>0.31</v>
      </c>
      <c r="AE277" s="11">
        <v>45527</v>
      </c>
      <c r="AF277" s="12">
        <v>0</v>
      </c>
      <c r="AG277" s="12">
        <v>0.19500000000000001</v>
      </c>
      <c r="AH277" s="18">
        <v>45558</v>
      </c>
      <c r="AI277" s="19">
        <v>0</v>
      </c>
      <c r="AJ277" s="68">
        <v>0.17499999999999999</v>
      </c>
    </row>
    <row r="278" spans="1:36" ht="13.8" x14ac:dyDescent="0.25">
      <c r="A278" s="59">
        <v>45223</v>
      </c>
      <c r="B278" s="12">
        <v>0.1</v>
      </c>
      <c r="C278" s="12">
        <v>0.45600000000000002</v>
      </c>
      <c r="D278" s="18">
        <v>45254</v>
      </c>
      <c r="E278" s="19">
        <v>0</v>
      </c>
      <c r="F278" s="19">
        <v>0.193</v>
      </c>
      <c r="G278" s="11">
        <v>45284</v>
      </c>
      <c r="H278" s="12">
        <v>0</v>
      </c>
      <c r="I278" s="12">
        <v>0.17</v>
      </c>
      <c r="J278" s="18">
        <v>45315</v>
      </c>
      <c r="K278" s="19">
        <v>0</v>
      </c>
      <c r="L278" s="19">
        <v>0.192</v>
      </c>
      <c r="M278" s="11">
        <v>45346</v>
      </c>
      <c r="N278" s="12">
        <v>0.9</v>
      </c>
      <c r="O278" s="12">
        <v>0.54700000000000004</v>
      </c>
      <c r="P278" s="18">
        <v>45375</v>
      </c>
      <c r="Q278" s="19">
        <v>18.8</v>
      </c>
      <c r="R278" s="19">
        <v>1.1439999999999999</v>
      </c>
      <c r="S278" s="11">
        <v>45406</v>
      </c>
      <c r="T278" s="12">
        <v>0</v>
      </c>
      <c r="U278" s="12">
        <v>1.252</v>
      </c>
      <c r="V278" s="18">
        <v>45436</v>
      </c>
      <c r="W278" s="19">
        <v>0</v>
      </c>
      <c r="X278" s="19">
        <v>1.427</v>
      </c>
      <c r="Y278" s="11">
        <v>45467</v>
      </c>
      <c r="Z278" s="12">
        <v>0</v>
      </c>
      <c r="AA278" s="12">
        <v>0.53900000000000003</v>
      </c>
      <c r="AB278" s="18">
        <v>45497</v>
      </c>
      <c r="AC278" s="19">
        <v>0</v>
      </c>
      <c r="AD278" s="19">
        <v>0.30499999999999999</v>
      </c>
      <c r="AE278" s="11">
        <v>45528</v>
      </c>
      <c r="AF278" s="12">
        <v>0</v>
      </c>
      <c r="AG278" s="12">
        <v>0.19500000000000001</v>
      </c>
      <c r="AH278" s="18">
        <v>45559</v>
      </c>
      <c r="AI278" s="19">
        <v>0</v>
      </c>
      <c r="AJ278" s="68">
        <v>0.17499999999999999</v>
      </c>
    </row>
    <row r="279" spans="1:36" ht="13.8" x14ac:dyDescent="0.25">
      <c r="A279" s="59">
        <v>45224</v>
      </c>
      <c r="B279" s="12">
        <v>1.1000000000000001</v>
      </c>
      <c r="C279" s="12">
        <v>0.55900000000000005</v>
      </c>
      <c r="D279" s="18">
        <v>45255</v>
      </c>
      <c r="E279" s="19">
        <v>0</v>
      </c>
      <c r="F279" s="19">
        <v>0.186</v>
      </c>
      <c r="G279" s="11">
        <v>45285</v>
      </c>
      <c r="H279" s="12">
        <v>0</v>
      </c>
      <c r="I279" s="12">
        <v>0.16800000000000001</v>
      </c>
      <c r="J279" s="18">
        <v>45316</v>
      </c>
      <c r="K279" s="19">
        <v>0</v>
      </c>
      <c r="L279" s="19">
        <v>0.189</v>
      </c>
      <c r="M279" s="11">
        <v>45347</v>
      </c>
      <c r="N279" s="12">
        <v>2.2000000000000002</v>
      </c>
      <c r="O279" s="12">
        <v>0.52200000000000002</v>
      </c>
      <c r="P279" s="18">
        <v>45376</v>
      </c>
      <c r="Q279" s="19">
        <v>7.1</v>
      </c>
      <c r="R279" s="19">
        <v>1.4019999999999999</v>
      </c>
      <c r="S279" s="11">
        <v>45407</v>
      </c>
      <c r="T279" s="12">
        <v>0</v>
      </c>
      <c r="U279" s="12">
        <v>1.244</v>
      </c>
      <c r="V279" s="18">
        <v>45437</v>
      </c>
      <c r="W279" s="19">
        <v>0</v>
      </c>
      <c r="X279" s="19">
        <v>1.4910000000000001</v>
      </c>
      <c r="Y279" s="11">
        <v>45468</v>
      </c>
      <c r="Z279" s="12">
        <v>0</v>
      </c>
      <c r="AA279" s="12">
        <v>0.51800000000000002</v>
      </c>
      <c r="AB279" s="18">
        <v>45498</v>
      </c>
      <c r="AC279" s="19">
        <v>0</v>
      </c>
      <c r="AD279" s="19">
        <v>0.29699999999999999</v>
      </c>
      <c r="AE279" s="11">
        <v>45529</v>
      </c>
      <c r="AF279" s="12">
        <v>0</v>
      </c>
      <c r="AG279" s="12">
        <v>0.191</v>
      </c>
      <c r="AH279" s="18">
        <v>45560</v>
      </c>
      <c r="AI279" s="19">
        <v>0</v>
      </c>
      <c r="AJ279" s="68">
        <v>0.17299999999999999</v>
      </c>
    </row>
    <row r="280" spans="1:36" ht="13.8" x14ac:dyDescent="0.25">
      <c r="A280" s="59">
        <v>45225</v>
      </c>
      <c r="B280" s="12">
        <v>0.7</v>
      </c>
      <c r="C280" s="12">
        <v>0.503</v>
      </c>
      <c r="D280" s="18">
        <v>45256</v>
      </c>
      <c r="E280" s="19">
        <v>0</v>
      </c>
      <c r="F280" s="19">
        <v>0.18</v>
      </c>
      <c r="G280" s="11">
        <v>45286</v>
      </c>
      <c r="H280" s="12">
        <v>0</v>
      </c>
      <c r="I280" s="12">
        <v>0.16400000000000001</v>
      </c>
      <c r="J280" s="18">
        <v>45317</v>
      </c>
      <c r="K280" s="19">
        <v>0</v>
      </c>
      <c r="L280" s="19">
        <v>0.188</v>
      </c>
      <c r="M280" s="11">
        <v>45348</v>
      </c>
      <c r="N280" s="12">
        <v>19.899999999999999</v>
      </c>
      <c r="O280" s="12">
        <v>0.78300000000000003</v>
      </c>
      <c r="P280" s="18">
        <v>45377</v>
      </c>
      <c r="Q280" s="19">
        <v>11.9</v>
      </c>
      <c r="R280" s="19">
        <v>1.204</v>
      </c>
      <c r="S280" s="11">
        <v>45408</v>
      </c>
      <c r="T280" s="12">
        <v>0</v>
      </c>
      <c r="U280" s="12">
        <v>1.2969999999999999</v>
      </c>
      <c r="V280" s="18">
        <v>45438</v>
      </c>
      <c r="W280" s="19">
        <v>0</v>
      </c>
      <c r="X280" s="19">
        <v>1.5289999999999999</v>
      </c>
      <c r="Y280" s="11">
        <v>45469</v>
      </c>
      <c r="Z280" s="12">
        <v>0</v>
      </c>
      <c r="AA280" s="12">
        <v>0.504</v>
      </c>
      <c r="AB280" s="18">
        <v>45499</v>
      </c>
      <c r="AC280" s="19">
        <v>0</v>
      </c>
      <c r="AD280" s="19">
        <v>0.29599999999999999</v>
      </c>
      <c r="AE280" s="11">
        <v>45530</v>
      </c>
      <c r="AF280" s="12">
        <v>0</v>
      </c>
      <c r="AG280" s="12">
        <v>0.19400000000000001</v>
      </c>
      <c r="AH280" s="18">
        <v>45561</v>
      </c>
      <c r="AI280" s="19">
        <v>0</v>
      </c>
      <c r="AJ280" s="68">
        <v>0.16800000000000001</v>
      </c>
    </row>
    <row r="281" spans="1:36" ht="13.8" x14ac:dyDescent="0.25">
      <c r="A281" s="59">
        <v>45226</v>
      </c>
      <c r="B281" s="12">
        <v>1.3</v>
      </c>
      <c r="C281" s="12">
        <v>0.61399999999999999</v>
      </c>
      <c r="D281" s="18">
        <v>45257</v>
      </c>
      <c r="E281" s="19">
        <v>0</v>
      </c>
      <c r="F281" s="19">
        <v>0.17499999999999999</v>
      </c>
      <c r="G281" s="11">
        <v>45287</v>
      </c>
      <c r="H281" s="12">
        <v>0</v>
      </c>
      <c r="I281" s="12">
        <v>0.16200000000000001</v>
      </c>
      <c r="J281" s="18">
        <v>45318</v>
      </c>
      <c r="K281" s="19">
        <v>0</v>
      </c>
      <c r="L281" s="19">
        <v>0.188</v>
      </c>
      <c r="M281" s="11">
        <v>45349</v>
      </c>
      <c r="N281" s="12">
        <v>0.1</v>
      </c>
      <c r="O281" s="12">
        <v>0.66700000000000004</v>
      </c>
      <c r="P281" s="18">
        <v>45378</v>
      </c>
      <c r="Q281" s="19">
        <v>2.6</v>
      </c>
      <c r="R281" s="19">
        <v>1.1299999999999999</v>
      </c>
      <c r="S281" s="11">
        <v>45409</v>
      </c>
      <c r="T281" s="12">
        <v>10.199999999999999</v>
      </c>
      <c r="U281" s="12">
        <v>1.292</v>
      </c>
      <c r="V281" s="18">
        <v>45439</v>
      </c>
      <c r="W281" s="19">
        <v>0</v>
      </c>
      <c r="X281" s="19">
        <v>1.6140000000000001</v>
      </c>
      <c r="Y281" s="11">
        <v>45470</v>
      </c>
      <c r="Z281" s="12">
        <v>0.3</v>
      </c>
      <c r="AA281" s="12">
        <v>0.51</v>
      </c>
      <c r="AB281" s="18">
        <v>45500</v>
      </c>
      <c r="AC281" s="19">
        <v>0</v>
      </c>
      <c r="AD281" s="19">
        <v>0.29099999999999998</v>
      </c>
      <c r="AE281" s="11">
        <v>45531</v>
      </c>
      <c r="AF281" s="12">
        <v>0</v>
      </c>
      <c r="AG281" s="12">
        <v>0.20799999999999999</v>
      </c>
      <c r="AH281" s="18">
        <v>45562</v>
      </c>
      <c r="AI281" s="19">
        <v>0</v>
      </c>
      <c r="AJ281" s="68">
        <v>0.16500000000000001</v>
      </c>
    </row>
    <row r="282" spans="1:36" ht="13.8" x14ac:dyDescent="0.25">
      <c r="A282" s="59">
        <v>45227</v>
      </c>
      <c r="B282" s="12">
        <v>0</v>
      </c>
      <c r="C282" s="12">
        <v>0.46300000000000002</v>
      </c>
      <c r="D282" s="18">
        <v>45258</v>
      </c>
      <c r="E282" s="19">
        <v>0</v>
      </c>
      <c r="F282" s="19">
        <v>0.17199999999999999</v>
      </c>
      <c r="G282" s="11">
        <v>45288</v>
      </c>
      <c r="H282" s="12">
        <v>0</v>
      </c>
      <c r="I282" s="12">
        <v>0.161</v>
      </c>
      <c r="J282" s="18">
        <v>45319</v>
      </c>
      <c r="K282" s="19">
        <v>0</v>
      </c>
      <c r="L282" s="19">
        <v>0.185</v>
      </c>
      <c r="M282" s="11">
        <v>45350</v>
      </c>
      <c r="N282" s="12">
        <v>0</v>
      </c>
      <c r="O282" s="12">
        <v>0.58699999999999997</v>
      </c>
      <c r="P282" s="18">
        <v>45379</v>
      </c>
      <c r="Q282" s="19">
        <v>1.8</v>
      </c>
      <c r="R282" s="19">
        <v>1.2470000000000001</v>
      </c>
      <c r="S282" s="11">
        <v>45410</v>
      </c>
      <c r="T282" s="12">
        <v>0.1</v>
      </c>
      <c r="U282" s="12">
        <v>1.1619999999999999</v>
      </c>
      <c r="V282" s="18">
        <v>45440</v>
      </c>
      <c r="W282" s="19">
        <v>0</v>
      </c>
      <c r="X282" s="19">
        <v>1.6140000000000001</v>
      </c>
      <c r="Y282" s="11">
        <v>45471</v>
      </c>
      <c r="Z282" s="12">
        <v>0</v>
      </c>
      <c r="AA282" s="12">
        <v>0.50600000000000001</v>
      </c>
      <c r="AB282" s="18">
        <v>45501</v>
      </c>
      <c r="AC282" s="19">
        <v>0</v>
      </c>
      <c r="AD282" s="19">
        <v>0.28499999999999998</v>
      </c>
      <c r="AE282" s="11">
        <v>45532</v>
      </c>
      <c r="AF282" s="12">
        <v>0</v>
      </c>
      <c r="AG282" s="12">
        <v>0.19600000000000001</v>
      </c>
      <c r="AH282" s="18">
        <v>45563</v>
      </c>
      <c r="AI282" s="19">
        <v>0</v>
      </c>
      <c r="AJ282" s="68">
        <v>0.16500000000000001</v>
      </c>
    </row>
    <row r="283" spans="1:36" ht="13.8" x14ac:dyDescent="0.25">
      <c r="A283" s="59">
        <v>45228</v>
      </c>
      <c r="B283" s="12">
        <v>0</v>
      </c>
      <c r="C283" s="12">
        <v>0.39600000000000002</v>
      </c>
      <c r="D283" s="18">
        <v>45259</v>
      </c>
      <c r="E283" s="19">
        <v>0</v>
      </c>
      <c r="F283" s="19">
        <v>0.16900000000000001</v>
      </c>
      <c r="G283" s="11">
        <v>45289</v>
      </c>
      <c r="H283" s="12">
        <v>0</v>
      </c>
      <c r="I283" s="12">
        <v>0.159</v>
      </c>
      <c r="J283" s="18">
        <v>45320</v>
      </c>
      <c r="K283" s="19">
        <v>0</v>
      </c>
      <c r="L283" s="19">
        <v>0.182</v>
      </c>
      <c r="M283" s="11">
        <v>45351</v>
      </c>
      <c r="N283" s="12">
        <v>0</v>
      </c>
      <c r="O283" s="12">
        <v>0.54700000000000004</v>
      </c>
      <c r="P283" s="18">
        <v>45380</v>
      </c>
      <c r="Q283" s="19">
        <v>6.9</v>
      </c>
      <c r="R283" s="19">
        <v>1.2649999999999999</v>
      </c>
      <c r="S283" s="11">
        <v>45411</v>
      </c>
      <c r="T283" s="12">
        <v>4.8</v>
      </c>
      <c r="U283" s="12">
        <v>1.0880000000000001</v>
      </c>
      <c r="V283" s="18">
        <v>45441</v>
      </c>
      <c r="W283" s="19">
        <v>0</v>
      </c>
      <c r="X283" s="19">
        <v>1.5580000000000001</v>
      </c>
      <c r="Y283" s="11">
        <v>45472</v>
      </c>
      <c r="Z283" s="12">
        <v>0</v>
      </c>
      <c r="AA283" s="12">
        <v>0.47299999999999998</v>
      </c>
      <c r="AB283" s="18">
        <v>45502</v>
      </c>
      <c r="AC283" s="19">
        <v>0</v>
      </c>
      <c r="AD283" s="19">
        <v>0.28499999999999998</v>
      </c>
      <c r="AE283" s="11">
        <v>45533</v>
      </c>
      <c r="AF283" s="12">
        <v>3.2</v>
      </c>
      <c r="AG283" s="12">
        <v>0.19700000000000001</v>
      </c>
      <c r="AH283" s="18">
        <v>45564</v>
      </c>
      <c r="AI283" s="19">
        <v>0</v>
      </c>
      <c r="AJ283" s="68">
        <v>0.16200000000000001</v>
      </c>
    </row>
    <row r="284" spans="1:36" ht="13.8" x14ac:dyDescent="0.25">
      <c r="A284" s="59">
        <v>45229</v>
      </c>
      <c r="B284" s="12">
        <v>0.5</v>
      </c>
      <c r="C284" s="12">
        <v>0.39500000000000002</v>
      </c>
      <c r="D284" s="18">
        <v>45260</v>
      </c>
      <c r="E284" s="19">
        <v>0</v>
      </c>
      <c r="F284" s="19">
        <v>0.17299999999999999</v>
      </c>
      <c r="G284" s="11">
        <v>45290</v>
      </c>
      <c r="H284" s="12">
        <v>0</v>
      </c>
      <c r="I284" s="12">
        <v>0.156</v>
      </c>
      <c r="J284" s="18">
        <v>45321</v>
      </c>
      <c r="K284" s="19">
        <v>0</v>
      </c>
      <c r="L284" s="19">
        <v>0.18</v>
      </c>
      <c r="M284" s="13"/>
      <c r="N284" s="13"/>
      <c r="O284" s="13"/>
      <c r="P284" s="18">
        <v>45381</v>
      </c>
      <c r="Q284" s="19">
        <v>24.5</v>
      </c>
      <c r="R284" s="19">
        <v>1.2729999999999999</v>
      </c>
      <c r="S284" s="11">
        <v>45412</v>
      </c>
      <c r="T284" s="12">
        <v>1.9</v>
      </c>
      <c r="U284" s="12">
        <v>1.028</v>
      </c>
      <c r="V284" s="18">
        <v>45442</v>
      </c>
      <c r="W284" s="19">
        <v>0</v>
      </c>
      <c r="X284" s="19">
        <v>1.5409999999999999</v>
      </c>
      <c r="Y284" s="11">
        <v>45473</v>
      </c>
      <c r="Z284" s="12">
        <v>0</v>
      </c>
      <c r="AA284" s="12">
        <v>0.437</v>
      </c>
      <c r="AB284" s="18">
        <v>45503</v>
      </c>
      <c r="AC284" s="19">
        <v>0</v>
      </c>
      <c r="AD284" s="19">
        <v>0.28299999999999997</v>
      </c>
      <c r="AE284" s="11">
        <v>45534</v>
      </c>
      <c r="AF284" s="12">
        <v>0</v>
      </c>
      <c r="AG284" s="12">
        <v>0.19800000000000001</v>
      </c>
      <c r="AH284" s="18">
        <v>45565</v>
      </c>
      <c r="AI284" s="19">
        <v>0</v>
      </c>
      <c r="AJ284" s="68">
        <v>0.155</v>
      </c>
    </row>
    <row r="285" spans="1:36" ht="14.4" thickBot="1" x14ac:dyDescent="0.3">
      <c r="A285" s="60">
        <v>45230</v>
      </c>
      <c r="B285" s="61">
        <v>2.4</v>
      </c>
      <c r="C285" s="61">
        <v>0.34</v>
      </c>
      <c r="D285" s="64"/>
      <c r="E285" s="64"/>
      <c r="F285" s="64"/>
      <c r="G285" s="62">
        <v>45291</v>
      </c>
      <c r="H285" s="61">
        <v>0</v>
      </c>
      <c r="I285" s="61">
        <v>0.156</v>
      </c>
      <c r="J285" s="65">
        <v>45322</v>
      </c>
      <c r="K285" s="66">
        <v>0</v>
      </c>
      <c r="L285" s="66">
        <v>0.17799999999999999</v>
      </c>
      <c r="M285" s="63"/>
      <c r="N285" s="63"/>
      <c r="O285" s="63"/>
      <c r="P285" s="65">
        <v>45382</v>
      </c>
      <c r="Q285" s="66">
        <v>44.9</v>
      </c>
      <c r="R285" s="66">
        <v>1.6639999999999999</v>
      </c>
      <c r="S285" s="63"/>
      <c r="T285" s="63"/>
      <c r="U285" s="63"/>
      <c r="V285" s="65">
        <v>45443</v>
      </c>
      <c r="W285" s="66">
        <v>0</v>
      </c>
      <c r="X285" s="66">
        <v>1.52</v>
      </c>
      <c r="Y285" s="63"/>
      <c r="Z285" s="63"/>
      <c r="AA285" s="63"/>
      <c r="AB285" s="65">
        <v>45504</v>
      </c>
      <c r="AC285" s="66">
        <v>0</v>
      </c>
      <c r="AD285" s="66">
        <v>0.26400000000000001</v>
      </c>
      <c r="AE285" s="62">
        <v>45535</v>
      </c>
      <c r="AF285" s="61">
        <v>0</v>
      </c>
      <c r="AG285" s="61">
        <v>0.19900000000000001</v>
      </c>
      <c r="AH285" s="64"/>
      <c r="AI285" s="64"/>
      <c r="AJ285" s="69"/>
    </row>
    <row r="286" spans="1:36" ht="13.8" thickBot="1" x14ac:dyDescent="0.3">
      <c r="A286" s="42" t="s">
        <v>16</v>
      </c>
      <c r="B286" s="39">
        <f>SUM(B255:B285)</f>
        <v>63.699999999999989</v>
      </c>
      <c r="C286" s="39">
        <f>SUM(C255:C285)</f>
        <v>7.1020000000000003</v>
      </c>
      <c r="D286" s="41" t="s">
        <v>17</v>
      </c>
      <c r="E286" s="40">
        <f>SUM(E255:E285)</f>
        <v>4.8</v>
      </c>
      <c r="F286" s="40">
        <f>SUM(F255:F285)</f>
        <v>9.6549999999999994</v>
      </c>
      <c r="G286" s="42" t="s">
        <v>18</v>
      </c>
      <c r="H286" s="39">
        <f>SUM(H255:H285)</f>
        <v>26.3</v>
      </c>
      <c r="I286" s="39">
        <f>SUM(I255:I285)</f>
        <v>7.1640000000000006</v>
      </c>
      <c r="J286" s="41" t="s">
        <v>28</v>
      </c>
      <c r="K286" s="40">
        <f>SUM(K255:K285)</f>
        <v>52.2</v>
      </c>
      <c r="L286" s="40">
        <f>SUM(L255:L285)</f>
        <v>6.1999999999999993</v>
      </c>
      <c r="M286" s="42" t="s">
        <v>29</v>
      </c>
      <c r="N286" s="39">
        <f>SUM(N255:N285)</f>
        <v>54.199999999999996</v>
      </c>
      <c r="O286" s="39">
        <f>SUM(O255:O285)</f>
        <v>16.984000000000002</v>
      </c>
      <c r="P286" s="41" t="s">
        <v>30</v>
      </c>
      <c r="Q286" s="40">
        <f>SUM(Q255:Q285)</f>
        <v>189.1</v>
      </c>
      <c r="R286" s="40">
        <f>SUM(R255:R285)</f>
        <v>23.790000000000003</v>
      </c>
      <c r="S286" s="42" t="s">
        <v>31</v>
      </c>
      <c r="T286" s="39">
        <f>SUM(T255:T285)</f>
        <v>19.199999999999996</v>
      </c>
      <c r="U286" s="39">
        <f>SUM(U255:U285)</f>
        <v>40.858000000000004</v>
      </c>
      <c r="V286" s="41" t="s">
        <v>32</v>
      </c>
      <c r="W286" s="40">
        <f>SUM(W255:W285)</f>
        <v>14.3</v>
      </c>
      <c r="X286" s="40">
        <f>SUM(X255:X285)</f>
        <v>45.586999999999989</v>
      </c>
      <c r="Y286" s="42" t="s">
        <v>33</v>
      </c>
      <c r="Z286" s="39">
        <f>SUM(Z255:Z285)</f>
        <v>1.2</v>
      </c>
      <c r="AA286" s="39">
        <f>SUM(AA255:AA285)</f>
        <v>24.702000000000012</v>
      </c>
      <c r="AB286" s="41" t="s">
        <v>34</v>
      </c>
      <c r="AC286" s="40">
        <f>SUM(AC255:AC285)</f>
        <v>0</v>
      </c>
      <c r="AD286" s="40">
        <f>SUM(AD255:AD285)</f>
        <v>11.745999999999999</v>
      </c>
      <c r="AE286" s="42" t="s">
        <v>35</v>
      </c>
      <c r="AF286" s="39">
        <f>SUM(AF255:AF285)</f>
        <v>3.3000000000000003</v>
      </c>
      <c r="AG286" s="39">
        <f>SUM(AG255:AG285)</f>
        <v>6.588000000000001</v>
      </c>
      <c r="AH286" s="41" t="s">
        <v>36</v>
      </c>
      <c r="AI286" s="40">
        <f>SUM(AI255:AI285)</f>
        <v>16.299999999999997</v>
      </c>
      <c r="AJ286" s="40">
        <f>SUM(AJ255:AJ285)</f>
        <v>5.5149999999999997</v>
      </c>
    </row>
    <row r="288" spans="1:36" ht="29.4" x14ac:dyDescent="0.25">
      <c r="A288" s="10"/>
      <c r="B288" s="3" t="s">
        <v>14</v>
      </c>
      <c r="C288" s="3" t="s">
        <v>15</v>
      </c>
      <c r="D288" s="290" t="s">
        <v>47</v>
      </c>
      <c r="E288" s="292" t="s">
        <v>48</v>
      </c>
      <c r="M288" s="2"/>
    </row>
    <row r="289" spans="1:36" x14ac:dyDescent="0.25">
      <c r="A289" s="70" t="s">
        <v>16</v>
      </c>
      <c r="B289" s="43">
        <f>B286</f>
        <v>63.699999999999989</v>
      </c>
      <c r="C289" s="43">
        <f>C286</f>
        <v>7.1020000000000003</v>
      </c>
      <c r="D289" s="291">
        <f>MAX(B255:B285)</f>
        <v>43.9</v>
      </c>
      <c r="E289" s="291">
        <f>AVERAGE(C289:C300)</f>
        <v>17.157583333333335</v>
      </c>
    </row>
    <row r="290" spans="1:36" x14ac:dyDescent="0.25">
      <c r="A290" s="71" t="s">
        <v>17</v>
      </c>
      <c r="B290" s="43">
        <f>E286</f>
        <v>4.8</v>
      </c>
      <c r="C290" s="43">
        <f>F286</f>
        <v>9.6549999999999994</v>
      </c>
      <c r="D290" s="291">
        <f>MAX(E255:E284)</f>
        <v>1.4</v>
      </c>
    </row>
    <row r="291" spans="1:36" x14ac:dyDescent="0.25">
      <c r="A291" s="70" t="s">
        <v>18</v>
      </c>
      <c r="B291" s="43">
        <f>H286</f>
        <v>26.3</v>
      </c>
      <c r="C291" s="43">
        <f>I286</f>
        <v>7.1640000000000006</v>
      </c>
      <c r="D291" s="291">
        <f>MAX(H255:H285)</f>
        <v>7.5</v>
      </c>
    </row>
    <row r="292" spans="1:36" x14ac:dyDescent="0.25">
      <c r="A292" s="71" t="s">
        <v>19</v>
      </c>
      <c r="B292" s="43">
        <f>K286</f>
        <v>52.2</v>
      </c>
      <c r="C292" s="43">
        <f>L286</f>
        <v>6.1999999999999993</v>
      </c>
      <c r="D292" s="291">
        <f>MAX(K255:K285)</f>
        <v>12.9</v>
      </c>
    </row>
    <row r="293" spans="1:36" x14ac:dyDescent="0.25">
      <c r="A293" s="70" t="s">
        <v>20</v>
      </c>
      <c r="B293" s="43">
        <f>N286</f>
        <v>54.199999999999996</v>
      </c>
      <c r="C293" s="43">
        <f>O286</f>
        <v>16.984000000000002</v>
      </c>
      <c r="D293" s="291">
        <f>MAX(N257:N282)</f>
        <v>19.899999999999999</v>
      </c>
    </row>
    <row r="294" spans="1:36" x14ac:dyDescent="0.25">
      <c r="A294" s="71" t="s">
        <v>21</v>
      </c>
      <c r="B294" s="43">
        <f>Q286</f>
        <v>189.1</v>
      </c>
      <c r="C294" s="43">
        <f>R286</f>
        <v>23.790000000000003</v>
      </c>
      <c r="D294" s="291">
        <f>MAX(Q255:Q285)</f>
        <v>44.9</v>
      </c>
    </row>
    <row r="295" spans="1:36" x14ac:dyDescent="0.25">
      <c r="A295" s="70" t="s">
        <v>22</v>
      </c>
      <c r="B295" s="43">
        <f>T286</f>
        <v>19.199999999999996</v>
      </c>
      <c r="C295" s="43">
        <f>U286</f>
        <v>40.858000000000004</v>
      </c>
      <c r="D295" s="291">
        <f>MAX(T255:T284)</f>
        <v>10.199999999999999</v>
      </c>
    </row>
    <row r="296" spans="1:36" x14ac:dyDescent="0.25">
      <c r="A296" s="71" t="s">
        <v>23</v>
      </c>
      <c r="B296" s="43">
        <f>W286</f>
        <v>14.3</v>
      </c>
      <c r="C296" s="43">
        <f>X286</f>
        <v>45.586999999999989</v>
      </c>
      <c r="D296" s="291">
        <f>MAX(W255:W285)</f>
        <v>14.3</v>
      </c>
    </row>
    <row r="297" spans="1:36" x14ac:dyDescent="0.25">
      <c r="A297" s="70" t="s">
        <v>24</v>
      </c>
      <c r="B297" s="43">
        <f>Z286</f>
        <v>1.2</v>
      </c>
      <c r="C297" s="43">
        <f>AA286</f>
        <v>24.702000000000012</v>
      </c>
      <c r="D297" s="291">
        <f>MAX(Z255:Z284)</f>
        <v>0.5</v>
      </c>
    </row>
    <row r="298" spans="1:36" x14ac:dyDescent="0.25">
      <c r="A298" s="71" t="s">
        <v>34</v>
      </c>
      <c r="B298" s="43">
        <f>AC286</f>
        <v>0</v>
      </c>
      <c r="C298" s="43">
        <f>AD286</f>
        <v>11.745999999999999</v>
      </c>
      <c r="D298" s="291">
        <f>MAX(AC255:AC285)</f>
        <v>0</v>
      </c>
    </row>
    <row r="299" spans="1:36" x14ac:dyDescent="0.25">
      <c r="A299" s="70" t="s">
        <v>35</v>
      </c>
      <c r="B299" s="43">
        <f>AF286</f>
        <v>3.3000000000000003</v>
      </c>
      <c r="C299" s="43">
        <f>AG286</f>
        <v>6.588000000000001</v>
      </c>
      <c r="D299" s="291">
        <f>MAX(AF255:AF285)</f>
        <v>3.2</v>
      </c>
    </row>
    <row r="300" spans="1:36" x14ac:dyDescent="0.25">
      <c r="A300" s="71" t="s">
        <v>36</v>
      </c>
      <c r="B300" s="43">
        <f>AI286</f>
        <v>16.299999999999997</v>
      </c>
      <c r="C300" s="43">
        <f>AJ286</f>
        <v>5.5149999999999997</v>
      </c>
      <c r="D300" s="291">
        <f>MAX(AI255:AI284)</f>
        <v>12.2</v>
      </c>
    </row>
    <row r="301" spans="1:36" x14ac:dyDescent="0.25">
      <c r="A301" s="249" t="s">
        <v>37</v>
      </c>
      <c r="B301" s="250">
        <f>SUM(B289:B300)</f>
        <v>444.59999999999997</v>
      </c>
      <c r="C301" s="250">
        <f>SUM(C289:C300)</f>
        <v>205.89100000000002</v>
      </c>
    </row>
    <row r="302" spans="1:36" ht="13.8" thickBot="1" x14ac:dyDescent="0.3"/>
    <row r="303" spans="1:36" ht="25.2" thickBot="1" x14ac:dyDescent="0.45">
      <c r="A303" s="346" t="s">
        <v>0</v>
      </c>
      <c r="B303" s="347"/>
      <c r="C303" s="347"/>
      <c r="D303" s="347"/>
      <c r="E303" s="347"/>
      <c r="F303" s="347"/>
      <c r="G303" s="347"/>
      <c r="H303" s="347"/>
      <c r="I303" s="347"/>
      <c r="J303" s="347"/>
      <c r="K303" s="347"/>
      <c r="L303" s="347"/>
      <c r="M303" s="347"/>
      <c r="N303" s="347"/>
      <c r="O303" s="347"/>
      <c r="P303" s="347"/>
      <c r="Q303" s="347"/>
      <c r="R303" s="347"/>
      <c r="S303" s="347"/>
      <c r="T303" s="347"/>
      <c r="U303" s="347"/>
      <c r="V303" s="347"/>
      <c r="W303" s="347"/>
      <c r="X303" s="347"/>
      <c r="Y303" s="347"/>
      <c r="Z303" s="347"/>
      <c r="AA303" s="347"/>
      <c r="AB303" s="347"/>
      <c r="AC303" s="347"/>
      <c r="AD303" s="347"/>
      <c r="AE303" s="347"/>
      <c r="AF303" s="347"/>
      <c r="AG303" s="347"/>
      <c r="AH303" s="347"/>
      <c r="AI303" s="347"/>
      <c r="AJ303" s="348"/>
    </row>
    <row r="304" spans="1:36" ht="15.6" x14ac:dyDescent="0.3">
      <c r="A304" s="337" t="s">
        <v>1</v>
      </c>
      <c r="B304" s="338"/>
      <c r="C304" s="338"/>
      <c r="D304" s="342" t="s">
        <v>2</v>
      </c>
      <c r="E304" s="342"/>
      <c r="F304" s="342"/>
      <c r="G304" s="338" t="s">
        <v>3</v>
      </c>
      <c r="H304" s="338"/>
      <c r="I304" s="338"/>
      <c r="J304" s="342" t="s">
        <v>4</v>
      </c>
      <c r="K304" s="342"/>
      <c r="L304" s="342"/>
      <c r="M304" s="338" t="s">
        <v>5</v>
      </c>
      <c r="N304" s="338"/>
      <c r="O304" s="338"/>
      <c r="P304" s="335" t="s">
        <v>6</v>
      </c>
      <c r="Q304" s="335"/>
      <c r="R304" s="335"/>
      <c r="S304" s="338" t="s">
        <v>7</v>
      </c>
      <c r="T304" s="338"/>
      <c r="U304" s="338"/>
      <c r="V304" s="342" t="s">
        <v>8</v>
      </c>
      <c r="W304" s="342"/>
      <c r="X304" s="342"/>
      <c r="Y304" s="338" t="s">
        <v>9</v>
      </c>
      <c r="Z304" s="338"/>
      <c r="AA304" s="338"/>
      <c r="AB304" s="335" t="s">
        <v>10</v>
      </c>
      <c r="AC304" s="335"/>
      <c r="AD304" s="335"/>
      <c r="AE304" s="338" t="s">
        <v>11</v>
      </c>
      <c r="AF304" s="338"/>
      <c r="AG304" s="338"/>
      <c r="AH304" s="335" t="s">
        <v>12</v>
      </c>
      <c r="AI304" s="335"/>
      <c r="AJ304" s="336"/>
    </row>
    <row r="305" spans="1:36" s="56" customFormat="1" ht="10.8" thickBot="1" x14ac:dyDescent="0.25">
      <c r="A305" s="26" t="s">
        <v>13</v>
      </c>
      <c r="B305" s="27" t="s">
        <v>14</v>
      </c>
      <c r="C305" s="27" t="s">
        <v>15</v>
      </c>
      <c r="D305" s="28" t="s">
        <v>13</v>
      </c>
      <c r="E305" s="28" t="s">
        <v>14</v>
      </c>
      <c r="F305" s="28" t="s">
        <v>15</v>
      </c>
      <c r="G305" s="27" t="s">
        <v>13</v>
      </c>
      <c r="H305" s="27" t="s">
        <v>14</v>
      </c>
      <c r="I305" s="27" t="s">
        <v>15</v>
      </c>
      <c r="J305" s="28" t="s">
        <v>13</v>
      </c>
      <c r="K305" s="28" t="s">
        <v>14</v>
      </c>
      <c r="L305" s="28" t="s">
        <v>15</v>
      </c>
      <c r="M305" s="27" t="s">
        <v>13</v>
      </c>
      <c r="N305" s="27" t="s">
        <v>14</v>
      </c>
      <c r="O305" s="27" t="s">
        <v>15</v>
      </c>
      <c r="P305" s="92" t="s">
        <v>13</v>
      </c>
      <c r="Q305" s="92" t="s">
        <v>14</v>
      </c>
      <c r="R305" s="92" t="s">
        <v>15</v>
      </c>
      <c r="S305" s="27" t="s">
        <v>13</v>
      </c>
      <c r="T305" s="27" t="s">
        <v>14</v>
      </c>
      <c r="U305" s="27" t="s">
        <v>15</v>
      </c>
      <c r="V305" s="28" t="s">
        <v>13</v>
      </c>
      <c r="W305" s="28" t="s">
        <v>14</v>
      </c>
      <c r="X305" s="28" t="s">
        <v>15</v>
      </c>
      <c r="Y305" s="27" t="s">
        <v>13</v>
      </c>
      <c r="Z305" s="27" t="s">
        <v>14</v>
      </c>
      <c r="AA305" s="27" t="s">
        <v>15</v>
      </c>
      <c r="AB305" s="92" t="s">
        <v>13</v>
      </c>
      <c r="AC305" s="92" t="s">
        <v>14</v>
      </c>
      <c r="AD305" s="92" t="s">
        <v>15</v>
      </c>
      <c r="AE305" s="27" t="s">
        <v>13</v>
      </c>
      <c r="AF305" s="27" t="s">
        <v>14</v>
      </c>
      <c r="AG305" s="27" t="s">
        <v>15</v>
      </c>
      <c r="AH305" s="92" t="s">
        <v>13</v>
      </c>
      <c r="AI305" s="92" t="s">
        <v>14</v>
      </c>
      <c r="AJ305" s="112" t="s">
        <v>15</v>
      </c>
    </row>
    <row r="306" spans="1:36" ht="13.8" x14ac:dyDescent="0.25">
      <c r="A306" s="30">
        <v>45566</v>
      </c>
      <c r="B306" s="4">
        <v>0</v>
      </c>
      <c r="C306" s="14">
        <v>0.153</v>
      </c>
      <c r="D306" s="22">
        <v>45597</v>
      </c>
      <c r="E306" s="23">
        <v>0</v>
      </c>
      <c r="F306" s="23">
        <v>0.377</v>
      </c>
      <c r="G306" s="16">
        <v>45627</v>
      </c>
      <c r="H306" s="4">
        <v>0</v>
      </c>
      <c r="I306" s="4">
        <v>0.26800000000000002</v>
      </c>
      <c r="J306" s="6">
        <v>45658</v>
      </c>
      <c r="K306" s="7">
        <v>0</v>
      </c>
      <c r="L306" s="20">
        <v>0.2</v>
      </c>
      <c r="M306" s="24">
        <v>45689</v>
      </c>
      <c r="N306" s="25">
        <v>0</v>
      </c>
      <c r="O306" s="25">
        <v>0.21299999999999999</v>
      </c>
      <c r="P306" s="93">
        <v>45717</v>
      </c>
      <c r="Q306" s="94">
        <v>0.5</v>
      </c>
      <c r="R306" s="95">
        <v>0.20100000000000001</v>
      </c>
      <c r="S306" s="24">
        <v>45748</v>
      </c>
      <c r="T306" s="25">
        <v>0</v>
      </c>
      <c r="U306" s="25">
        <v>0.33700000000000002</v>
      </c>
      <c r="V306" s="76">
        <v>45778</v>
      </c>
      <c r="W306" s="77">
        <v>0</v>
      </c>
      <c r="X306" s="78">
        <v>2.109</v>
      </c>
      <c r="Y306" s="85">
        <v>45809</v>
      </c>
      <c r="Z306" s="86">
        <v>0</v>
      </c>
      <c r="AA306" s="87">
        <v>2.0630000000000002</v>
      </c>
      <c r="AB306" s="104">
        <v>45839</v>
      </c>
      <c r="AC306" s="105">
        <v>0</v>
      </c>
      <c r="AD306" s="106">
        <v>0.71399999999999997</v>
      </c>
      <c r="AE306" s="52">
        <v>45870</v>
      </c>
      <c r="AF306" s="25"/>
      <c r="AG306" s="44"/>
      <c r="AH306" s="104">
        <v>45901</v>
      </c>
      <c r="AI306" s="105"/>
      <c r="AJ306" s="113"/>
    </row>
    <row r="307" spans="1:36" ht="13.8" x14ac:dyDescent="0.25">
      <c r="A307" s="31">
        <v>45567</v>
      </c>
      <c r="B307" s="5">
        <v>0</v>
      </c>
      <c r="C307" s="15">
        <v>0.154</v>
      </c>
      <c r="D307" s="18">
        <v>45598</v>
      </c>
      <c r="E307" s="19">
        <v>0</v>
      </c>
      <c r="F307" s="19">
        <v>0.33700000000000002</v>
      </c>
      <c r="G307" s="17">
        <v>45628</v>
      </c>
      <c r="H307" s="5">
        <v>0</v>
      </c>
      <c r="I307" s="5">
        <v>0.26100000000000001</v>
      </c>
      <c r="J307" s="8">
        <v>45659</v>
      </c>
      <c r="K307" s="9">
        <v>0</v>
      </c>
      <c r="L307" s="21">
        <v>0.19900000000000001</v>
      </c>
      <c r="M307" s="11">
        <v>45690</v>
      </c>
      <c r="N307" s="12">
        <v>0</v>
      </c>
      <c r="O307" s="12">
        <v>0.21099999999999999</v>
      </c>
      <c r="P307" s="96">
        <v>45718</v>
      </c>
      <c r="Q307" s="97">
        <v>0.1</v>
      </c>
      <c r="R307" s="98">
        <v>0.2</v>
      </c>
      <c r="S307" s="11">
        <v>45749</v>
      </c>
      <c r="T307" s="12">
        <v>0</v>
      </c>
      <c r="U307" s="12">
        <v>0.35099999999999998</v>
      </c>
      <c r="V307" s="79">
        <v>45779</v>
      </c>
      <c r="W307" s="80">
        <v>0.3</v>
      </c>
      <c r="X307" s="81">
        <v>2.41</v>
      </c>
      <c r="Y307" s="73">
        <v>45810</v>
      </c>
      <c r="Z307" s="74">
        <v>0</v>
      </c>
      <c r="AA307" s="88">
        <v>2.1549999999999998</v>
      </c>
      <c r="AB307" s="107">
        <v>45840</v>
      </c>
      <c r="AC307" s="105">
        <v>0</v>
      </c>
      <c r="AD307" s="90">
        <v>0.64900000000000002</v>
      </c>
      <c r="AE307" s="47">
        <v>45871</v>
      </c>
      <c r="AF307" s="12"/>
      <c r="AG307" s="45"/>
      <c r="AH307" s="107">
        <v>45902</v>
      </c>
      <c r="AI307" s="108"/>
      <c r="AJ307" s="114"/>
    </row>
    <row r="308" spans="1:36" ht="13.8" x14ac:dyDescent="0.25">
      <c r="A308" s="31">
        <v>45568</v>
      </c>
      <c r="B308" s="5">
        <v>0.5</v>
      </c>
      <c r="C308" s="15">
        <v>0.155</v>
      </c>
      <c r="D308" s="18">
        <v>45599</v>
      </c>
      <c r="E308" s="19">
        <v>0</v>
      </c>
      <c r="F308" s="19">
        <v>0.308</v>
      </c>
      <c r="G308" s="17">
        <v>45629</v>
      </c>
      <c r="H308" s="5">
        <v>0</v>
      </c>
      <c r="I308" s="5">
        <v>0.255</v>
      </c>
      <c r="J308" s="8">
        <v>45660</v>
      </c>
      <c r="K308" s="9">
        <v>0</v>
      </c>
      <c r="L308" s="21">
        <v>0.19800000000000001</v>
      </c>
      <c r="M308" s="11">
        <v>45691</v>
      </c>
      <c r="N308" s="12">
        <v>2.7</v>
      </c>
      <c r="O308" s="12">
        <v>0.21</v>
      </c>
      <c r="P308" s="96">
        <v>45719</v>
      </c>
      <c r="Q308" s="97">
        <v>0</v>
      </c>
      <c r="R308" s="98">
        <v>0.19900000000000001</v>
      </c>
      <c r="S308" s="11">
        <v>45750</v>
      </c>
      <c r="T308" s="12">
        <v>0.2</v>
      </c>
      <c r="U308" s="12">
        <v>0.38300000000000001</v>
      </c>
      <c r="V308" s="79">
        <v>45780</v>
      </c>
      <c r="W308" s="80">
        <v>0</v>
      </c>
      <c r="X308" s="81">
        <v>2.0630000000000002</v>
      </c>
      <c r="Y308" s="73">
        <v>45811</v>
      </c>
      <c r="Z308" s="74">
        <v>0</v>
      </c>
      <c r="AA308" s="88">
        <v>2.06</v>
      </c>
      <c r="AB308" s="107">
        <v>45841</v>
      </c>
      <c r="AC308" s="105">
        <v>0</v>
      </c>
      <c r="AD308" s="90">
        <v>0.60499999999999998</v>
      </c>
      <c r="AE308" s="47">
        <v>45872</v>
      </c>
      <c r="AF308" s="12"/>
      <c r="AG308" s="45"/>
      <c r="AH308" s="107">
        <v>45903</v>
      </c>
      <c r="AI308" s="108"/>
      <c r="AJ308" s="114"/>
    </row>
    <row r="309" spans="1:36" ht="13.8" x14ac:dyDescent="0.25">
      <c r="A309" s="31">
        <v>45569</v>
      </c>
      <c r="B309" s="5">
        <v>0</v>
      </c>
      <c r="C309" s="15">
        <v>0.155</v>
      </c>
      <c r="D309" s="18">
        <v>45600</v>
      </c>
      <c r="E309" s="19">
        <v>0</v>
      </c>
      <c r="F309" s="19">
        <v>0.29499999999999998</v>
      </c>
      <c r="G309" s="17">
        <v>45630</v>
      </c>
      <c r="H309" s="5">
        <v>0</v>
      </c>
      <c r="I309" s="5">
        <v>0.253</v>
      </c>
      <c r="J309" s="8">
        <v>45661</v>
      </c>
      <c r="K309" s="9">
        <v>0</v>
      </c>
      <c r="L309" s="21">
        <v>0.19900000000000001</v>
      </c>
      <c r="M309" s="11">
        <v>45692</v>
      </c>
      <c r="N309" s="12">
        <v>0.1</v>
      </c>
      <c r="O309" s="12">
        <v>0.20799999999999999</v>
      </c>
      <c r="P309" s="96">
        <v>45720</v>
      </c>
      <c r="Q309" s="97">
        <v>0</v>
      </c>
      <c r="R309" s="98">
        <v>0.19800000000000001</v>
      </c>
      <c r="S309" s="11">
        <v>45751</v>
      </c>
      <c r="T309" s="12">
        <v>4.7</v>
      </c>
      <c r="U309" s="12">
        <v>0.53100000000000003</v>
      </c>
      <c r="V309" s="79">
        <v>45781</v>
      </c>
      <c r="W309" s="80">
        <v>0</v>
      </c>
      <c r="X309" s="81">
        <v>1.716</v>
      </c>
      <c r="Y309" s="73">
        <v>45812</v>
      </c>
      <c r="Z309" s="74">
        <v>0</v>
      </c>
      <c r="AA309" s="88">
        <v>1.8720000000000001</v>
      </c>
      <c r="AB309" s="107">
        <v>45842</v>
      </c>
      <c r="AC309" s="105">
        <v>0</v>
      </c>
      <c r="AD309" s="90">
        <v>0.56699999999999995</v>
      </c>
      <c r="AE309" s="47">
        <v>45873</v>
      </c>
      <c r="AF309" s="12"/>
      <c r="AG309" s="45"/>
      <c r="AH309" s="107">
        <v>45904</v>
      </c>
      <c r="AI309" s="108"/>
      <c r="AJ309" s="114"/>
    </row>
    <row r="310" spans="1:36" ht="13.8" x14ac:dyDescent="0.25">
      <c r="A310" s="31">
        <v>45570</v>
      </c>
      <c r="B310" s="5">
        <v>0</v>
      </c>
      <c r="C310" s="15">
        <v>0.154</v>
      </c>
      <c r="D310" s="18">
        <v>45601</v>
      </c>
      <c r="E310" s="19">
        <v>0</v>
      </c>
      <c r="F310" s="19">
        <v>0.28899999999999998</v>
      </c>
      <c r="G310" s="17">
        <v>45631</v>
      </c>
      <c r="H310" s="5">
        <v>0</v>
      </c>
      <c r="I310" s="5">
        <v>0.246</v>
      </c>
      <c r="J310" s="8">
        <v>45662</v>
      </c>
      <c r="K310" s="9">
        <v>0</v>
      </c>
      <c r="L310" s="21">
        <v>0.19800000000000001</v>
      </c>
      <c r="M310" s="11">
        <v>45693</v>
      </c>
      <c r="N310" s="12">
        <v>0</v>
      </c>
      <c r="O310" s="12">
        <v>0.20599999999999999</v>
      </c>
      <c r="P310" s="96">
        <v>45721</v>
      </c>
      <c r="Q310" s="97">
        <v>1.7</v>
      </c>
      <c r="R310" s="98">
        <v>0.20100000000000001</v>
      </c>
      <c r="S310" s="11">
        <v>45752</v>
      </c>
      <c r="T310" s="12">
        <v>0</v>
      </c>
      <c r="U310" s="12">
        <v>0.52</v>
      </c>
      <c r="V310" s="79">
        <v>45782</v>
      </c>
      <c r="W310" s="80">
        <v>0.6</v>
      </c>
      <c r="X310" s="81">
        <v>1.5629999999999999</v>
      </c>
      <c r="Y310" s="73">
        <v>45813</v>
      </c>
      <c r="Z310" s="74">
        <v>0</v>
      </c>
      <c r="AA310" s="88">
        <v>1.792</v>
      </c>
      <c r="AB310" s="107">
        <v>45843</v>
      </c>
      <c r="AC310" s="105">
        <v>0</v>
      </c>
      <c r="AD310" s="90">
        <v>0.55800000000000005</v>
      </c>
      <c r="AE310" s="47">
        <v>45874</v>
      </c>
      <c r="AF310" s="12"/>
      <c r="AG310" s="45"/>
      <c r="AH310" s="107">
        <v>45905</v>
      </c>
      <c r="AI310" s="108"/>
      <c r="AJ310" s="114"/>
    </row>
    <row r="311" spans="1:36" ht="13.8" x14ac:dyDescent="0.25">
      <c r="A311" s="31">
        <v>45571</v>
      </c>
      <c r="B311" s="5">
        <v>0</v>
      </c>
      <c r="C311" s="15">
        <v>0.152</v>
      </c>
      <c r="D311" s="18">
        <v>45602</v>
      </c>
      <c r="E311" s="19">
        <v>0</v>
      </c>
      <c r="F311" s="19">
        <v>0.28100000000000003</v>
      </c>
      <c r="G311" s="17">
        <v>45632</v>
      </c>
      <c r="H311" s="5">
        <v>0</v>
      </c>
      <c r="I311" s="5">
        <v>0.24199999999999999</v>
      </c>
      <c r="J311" s="8">
        <v>45663</v>
      </c>
      <c r="K311" s="9">
        <v>19.2</v>
      </c>
      <c r="L311" s="21">
        <v>0.23499999999999999</v>
      </c>
      <c r="M311" s="11">
        <v>45694</v>
      </c>
      <c r="N311" s="12">
        <v>0</v>
      </c>
      <c r="O311" s="12">
        <v>0.20599999999999999</v>
      </c>
      <c r="P311" s="96">
        <v>45722</v>
      </c>
      <c r="Q311" s="97">
        <v>1</v>
      </c>
      <c r="R311" s="98">
        <v>0.20699999999999999</v>
      </c>
      <c r="S311" s="11">
        <v>45753</v>
      </c>
      <c r="T311" s="12">
        <v>0</v>
      </c>
      <c r="U311" s="12">
        <v>0.49</v>
      </c>
      <c r="V311" s="79">
        <v>45783</v>
      </c>
      <c r="W311" s="80">
        <v>0</v>
      </c>
      <c r="X311" s="81">
        <v>1.518</v>
      </c>
      <c r="Y311" s="73">
        <v>45814</v>
      </c>
      <c r="Z311" s="74">
        <v>0</v>
      </c>
      <c r="AA311" s="88">
        <v>1.798</v>
      </c>
      <c r="AB311" s="107">
        <v>45844</v>
      </c>
      <c r="AC311" s="105">
        <v>0</v>
      </c>
      <c r="AD311" s="90">
        <v>0.53800000000000003</v>
      </c>
      <c r="AE311" s="47">
        <v>45875</v>
      </c>
      <c r="AF311" s="12"/>
      <c r="AG311" s="45"/>
      <c r="AH311" s="107">
        <v>45906</v>
      </c>
      <c r="AI311" s="108"/>
      <c r="AJ311" s="114"/>
    </row>
    <row r="312" spans="1:36" ht="13.8" x14ac:dyDescent="0.25">
      <c r="A312" s="31">
        <v>45572</v>
      </c>
      <c r="B312" s="5">
        <v>3.5</v>
      </c>
      <c r="C312" s="15">
        <v>0.152</v>
      </c>
      <c r="D312" s="18">
        <v>45603</v>
      </c>
      <c r="E312" s="19">
        <v>0</v>
      </c>
      <c r="F312" s="19">
        <v>0.27600000000000002</v>
      </c>
      <c r="G312" s="17">
        <v>45633</v>
      </c>
      <c r="H312" s="5">
        <v>0</v>
      </c>
      <c r="I312" s="5">
        <v>0.24</v>
      </c>
      <c r="J312" s="8">
        <v>45664</v>
      </c>
      <c r="K312" s="9">
        <v>0</v>
      </c>
      <c r="L312" s="21">
        <v>0.218</v>
      </c>
      <c r="M312" s="11">
        <v>45695</v>
      </c>
      <c r="N312" s="12">
        <v>0</v>
      </c>
      <c r="O312" s="12">
        <v>0.20499999999999999</v>
      </c>
      <c r="P312" s="96">
        <v>45723</v>
      </c>
      <c r="Q312" s="97">
        <v>0.3</v>
      </c>
      <c r="R312" s="98">
        <v>0.216</v>
      </c>
      <c r="S312" s="11">
        <v>45754</v>
      </c>
      <c r="T312" s="12">
        <v>0</v>
      </c>
      <c r="U312" s="12">
        <v>0.48099999999999998</v>
      </c>
      <c r="V312" s="79">
        <v>45784</v>
      </c>
      <c r="W312" s="80">
        <v>0</v>
      </c>
      <c r="X312" s="81">
        <v>1.6259999999999999</v>
      </c>
      <c r="Y312" s="73">
        <v>45815</v>
      </c>
      <c r="Z312" s="74">
        <v>0</v>
      </c>
      <c r="AA312" s="88">
        <v>1.827</v>
      </c>
      <c r="AB312" s="107">
        <v>45845</v>
      </c>
      <c r="AC312" s="105">
        <v>0</v>
      </c>
      <c r="AD312" s="90">
        <v>0.53100000000000003</v>
      </c>
      <c r="AE312" s="47">
        <v>45876</v>
      </c>
      <c r="AF312" s="12"/>
      <c r="AG312" s="45"/>
      <c r="AH312" s="107">
        <v>45907</v>
      </c>
      <c r="AI312" s="108"/>
      <c r="AJ312" s="114"/>
    </row>
    <row r="313" spans="1:36" ht="13.8" x14ac:dyDescent="0.25">
      <c r="A313" s="31">
        <v>45573</v>
      </c>
      <c r="B313" s="5">
        <v>0.1</v>
      </c>
      <c r="C313" s="15">
        <v>0.17599999999999999</v>
      </c>
      <c r="D313" s="18">
        <v>45604</v>
      </c>
      <c r="E313" s="19">
        <v>0</v>
      </c>
      <c r="F313" s="19">
        <v>0.27</v>
      </c>
      <c r="G313" s="17">
        <v>45634</v>
      </c>
      <c r="H313" s="5">
        <v>0</v>
      </c>
      <c r="I313" s="5">
        <v>0.23499999999999999</v>
      </c>
      <c r="J313" s="8">
        <v>45665</v>
      </c>
      <c r="K313" s="9">
        <v>0</v>
      </c>
      <c r="L313" s="21">
        <v>0.20799999999999999</v>
      </c>
      <c r="M313" s="11">
        <v>45696</v>
      </c>
      <c r="N313" s="12">
        <v>2.2000000000000002</v>
      </c>
      <c r="O313" s="12">
        <v>0.28799999999999998</v>
      </c>
      <c r="P313" s="96">
        <v>45724</v>
      </c>
      <c r="Q313" s="97">
        <v>14</v>
      </c>
      <c r="R313" s="98">
        <v>0.23899999999999999</v>
      </c>
      <c r="S313" s="11">
        <v>45755</v>
      </c>
      <c r="T313" s="12">
        <v>0</v>
      </c>
      <c r="U313" s="12">
        <v>0.51300000000000001</v>
      </c>
      <c r="V313" s="79">
        <v>45785</v>
      </c>
      <c r="W313" s="80">
        <v>0</v>
      </c>
      <c r="X313" s="81">
        <v>1.556</v>
      </c>
      <c r="Y313" s="73">
        <v>45816</v>
      </c>
      <c r="Z313" s="74">
        <v>0.1</v>
      </c>
      <c r="AA313" s="88">
        <v>1.915</v>
      </c>
      <c r="AB313" s="107">
        <v>45846</v>
      </c>
      <c r="AC313" s="105">
        <v>0</v>
      </c>
      <c r="AD313" s="91">
        <v>0.49399999999999999</v>
      </c>
      <c r="AE313" s="47">
        <v>45877</v>
      </c>
      <c r="AF313" s="12"/>
      <c r="AG313" s="45"/>
      <c r="AH313" s="107">
        <v>45908</v>
      </c>
      <c r="AI313" s="108"/>
      <c r="AJ313" s="114"/>
    </row>
    <row r="314" spans="1:36" ht="13.8" x14ac:dyDescent="0.25">
      <c r="A314" s="31">
        <v>45574</v>
      </c>
      <c r="B314" s="5">
        <v>0.4</v>
      </c>
      <c r="C314" s="15">
        <v>0.161</v>
      </c>
      <c r="D314" s="18">
        <v>45605</v>
      </c>
      <c r="E314" s="19">
        <v>0</v>
      </c>
      <c r="F314" s="19">
        <v>0.26700000000000002</v>
      </c>
      <c r="G314" s="17">
        <v>45635</v>
      </c>
      <c r="H314" s="5">
        <v>0</v>
      </c>
      <c r="I314" s="5">
        <v>0.23200000000000001</v>
      </c>
      <c r="J314" s="8">
        <v>45666</v>
      </c>
      <c r="K314" s="9">
        <v>1.4</v>
      </c>
      <c r="L314" s="21">
        <v>0.40600000000000003</v>
      </c>
      <c r="M314" s="11">
        <v>45697</v>
      </c>
      <c r="N314" s="12">
        <v>0</v>
      </c>
      <c r="O314" s="12">
        <v>0.24</v>
      </c>
      <c r="P314" s="96">
        <v>45725</v>
      </c>
      <c r="Q314" s="97">
        <v>13.6</v>
      </c>
      <c r="R314" s="98">
        <v>0.24</v>
      </c>
      <c r="S314" s="11">
        <v>45756</v>
      </c>
      <c r="T314" s="12">
        <v>0</v>
      </c>
      <c r="U314" s="12">
        <v>0.55700000000000005</v>
      </c>
      <c r="V314" s="79">
        <v>45786</v>
      </c>
      <c r="W314" s="80">
        <v>0</v>
      </c>
      <c r="X314" s="81">
        <v>1.425</v>
      </c>
      <c r="Y314" s="73">
        <v>45817</v>
      </c>
      <c r="Z314" s="74">
        <v>0</v>
      </c>
      <c r="AA314" s="88">
        <v>2.0059999999999998</v>
      </c>
      <c r="AB314" s="107">
        <v>45847</v>
      </c>
      <c r="AC314" s="105">
        <v>0</v>
      </c>
      <c r="AD314" s="91">
        <v>0.48</v>
      </c>
      <c r="AE314" s="47">
        <v>45878</v>
      </c>
      <c r="AF314" s="12"/>
      <c r="AG314" s="45"/>
      <c r="AH314" s="107">
        <v>45909</v>
      </c>
      <c r="AI314" s="108"/>
      <c r="AJ314" s="114"/>
    </row>
    <row r="315" spans="1:36" ht="13.8" x14ac:dyDescent="0.25">
      <c r="A315" s="31">
        <v>45575</v>
      </c>
      <c r="B315" s="5">
        <v>0.2</v>
      </c>
      <c r="C315" s="15">
        <v>0.17199999999999999</v>
      </c>
      <c r="D315" s="18">
        <v>45606</v>
      </c>
      <c r="E315" s="19">
        <v>0</v>
      </c>
      <c r="F315" s="19">
        <v>0.26500000000000001</v>
      </c>
      <c r="G315" s="17">
        <v>45636</v>
      </c>
      <c r="H315" s="5">
        <v>0</v>
      </c>
      <c r="I315" s="5">
        <v>0.23100000000000001</v>
      </c>
      <c r="J315" s="8">
        <v>45667</v>
      </c>
      <c r="K315" s="9">
        <v>0</v>
      </c>
      <c r="L315" s="21">
        <v>0.32</v>
      </c>
      <c r="M315" s="11">
        <v>45698</v>
      </c>
      <c r="N315" s="12">
        <v>0</v>
      </c>
      <c r="O315" s="12">
        <v>0.222</v>
      </c>
      <c r="P315" s="96">
        <v>45726</v>
      </c>
      <c r="Q315" s="97">
        <v>10.6</v>
      </c>
      <c r="R315" s="98">
        <v>0.246</v>
      </c>
      <c r="S315" s="73">
        <v>45757</v>
      </c>
      <c r="T315" s="74">
        <v>0</v>
      </c>
      <c r="U315" s="75">
        <v>0.73099999999999998</v>
      </c>
      <c r="V315" s="79">
        <v>45787</v>
      </c>
      <c r="W315" s="80">
        <v>0</v>
      </c>
      <c r="X315" s="81">
        <v>1.4530000000000001</v>
      </c>
      <c r="Y315" s="73">
        <v>45818</v>
      </c>
      <c r="Z315" s="74">
        <v>0</v>
      </c>
      <c r="AA315" s="88">
        <v>1.9510000000000001</v>
      </c>
      <c r="AB315" s="107">
        <v>45848</v>
      </c>
      <c r="AC315" s="105">
        <v>0</v>
      </c>
      <c r="AD315" s="91">
        <v>0.45100000000000001</v>
      </c>
      <c r="AE315" s="47">
        <v>45879</v>
      </c>
      <c r="AF315" s="12"/>
      <c r="AG315" s="45"/>
      <c r="AH315" s="107">
        <v>45910</v>
      </c>
      <c r="AI315" s="108"/>
      <c r="AJ315" s="114"/>
    </row>
    <row r="316" spans="1:36" ht="13.8" x14ac:dyDescent="0.25">
      <c r="A316" s="31">
        <v>45576</v>
      </c>
      <c r="B316" s="5">
        <v>0</v>
      </c>
      <c r="C316" s="15">
        <v>0.20399999999999999</v>
      </c>
      <c r="D316" s="18">
        <v>45607</v>
      </c>
      <c r="E316" s="19">
        <v>0</v>
      </c>
      <c r="F316" s="19">
        <v>0.26200000000000001</v>
      </c>
      <c r="G316" s="17">
        <v>45637</v>
      </c>
      <c r="H316" s="5">
        <v>1.2</v>
      </c>
      <c r="I316" s="5">
        <v>0.23400000000000001</v>
      </c>
      <c r="J316" s="8">
        <v>45668</v>
      </c>
      <c r="K316" s="9">
        <v>0</v>
      </c>
      <c r="L316" s="21">
        <v>0.25</v>
      </c>
      <c r="M316" s="11">
        <v>45699</v>
      </c>
      <c r="N316" s="12">
        <v>0</v>
      </c>
      <c r="O316" s="12">
        <v>0.215</v>
      </c>
      <c r="P316" s="96">
        <v>45727</v>
      </c>
      <c r="Q316" s="97">
        <v>13.3</v>
      </c>
      <c r="R316" s="98">
        <v>0.26</v>
      </c>
      <c r="S316" s="73">
        <v>45758</v>
      </c>
      <c r="T316" s="74">
        <v>0.2</v>
      </c>
      <c r="U316" s="75">
        <v>1.1850000000000001</v>
      </c>
      <c r="V316" s="79">
        <v>45788</v>
      </c>
      <c r="W316" s="80">
        <v>0</v>
      </c>
      <c r="X316" s="81">
        <v>1.423</v>
      </c>
      <c r="Y316" s="73">
        <v>45819</v>
      </c>
      <c r="Z316" s="74">
        <v>2</v>
      </c>
      <c r="AA316" s="88">
        <v>2.105</v>
      </c>
      <c r="AB316" s="107">
        <v>45849</v>
      </c>
      <c r="AC316" s="105">
        <v>0</v>
      </c>
      <c r="AD316" s="91">
        <v>0.42299999999999999</v>
      </c>
      <c r="AE316" s="47">
        <v>45880</v>
      </c>
      <c r="AF316" s="12"/>
      <c r="AG316" s="45"/>
      <c r="AH316" s="107">
        <v>45911</v>
      </c>
      <c r="AI316" s="108"/>
      <c r="AJ316" s="114"/>
    </row>
    <row r="317" spans="1:36" ht="13.8" x14ac:dyDescent="0.25">
      <c r="A317" s="31">
        <v>45577</v>
      </c>
      <c r="B317" s="5">
        <v>0</v>
      </c>
      <c r="C317" s="15">
        <v>0.19900000000000001</v>
      </c>
      <c r="D317" s="18">
        <v>45608</v>
      </c>
      <c r="E317" s="19">
        <v>0</v>
      </c>
      <c r="F317" s="19">
        <v>0.25700000000000001</v>
      </c>
      <c r="G317" s="17">
        <v>45638</v>
      </c>
      <c r="H317" s="5">
        <v>1.3</v>
      </c>
      <c r="I317" s="5">
        <v>0.23599999999999999</v>
      </c>
      <c r="J317" s="8">
        <v>45669</v>
      </c>
      <c r="K317" s="9">
        <v>0</v>
      </c>
      <c r="L317" s="21">
        <v>0.22500000000000001</v>
      </c>
      <c r="M317" s="11">
        <v>45700</v>
      </c>
      <c r="N317" s="12">
        <v>0</v>
      </c>
      <c r="O317" s="12">
        <v>0.21099999999999999</v>
      </c>
      <c r="P317" s="96">
        <v>45728</v>
      </c>
      <c r="Q317" s="97">
        <v>11.9</v>
      </c>
      <c r="R317" s="98">
        <v>0.30499999999999999</v>
      </c>
      <c r="S317" s="73">
        <v>45759</v>
      </c>
      <c r="T317" s="74">
        <v>13.4</v>
      </c>
      <c r="U317" s="75">
        <v>2.2650000000000001</v>
      </c>
      <c r="V317" s="79">
        <v>45789</v>
      </c>
      <c r="W317" s="80">
        <v>0</v>
      </c>
      <c r="X317" s="81">
        <v>1.365</v>
      </c>
      <c r="Y317" s="73">
        <v>45820</v>
      </c>
      <c r="Z317" s="74">
        <v>0</v>
      </c>
      <c r="AA317" s="88">
        <v>2.04</v>
      </c>
      <c r="AB317" s="107">
        <v>45850</v>
      </c>
      <c r="AC317" s="105">
        <v>0</v>
      </c>
      <c r="AD317" s="91">
        <v>0.42399999999999999</v>
      </c>
      <c r="AE317" s="47">
        <v>45881</v>
      </c>
      <c r="AF317" s="12"/>
      <c r="AG317" s="45"/>
      <c r="AH317" s="107">
        <v>45912</v>
      </c>
      <c r="AI317" s="108"/>
      <c r="AJ317" s="114"/>
    </row>
    <row r="318" spans="1:36" ht="13.8" x14ac:dyDescent="0.25">
      <c r="A318" s="31">
        <v>45578</v>
      </c>
      <c r="B318" s="5">
        <v>2.4</v>
      </c>
      <c r="C318" s="15">
        <v>0.20399999999999999</v>
      </c>
      <c r="D318" s="18">
        <v>45609</v>
      </c>
      <c r="E318" s="19">
        <v>49.2</v>
      </c>
      <c r="F318" s="19">
        <v>0.29599999999999999</v>
      </c>
      <c r="G318" s="17">
        <v>45639</v>
      </c>
      <c r="H318" s="5">
        <v>1.5</v>
      </c>
      <c r="I318" s="5">
        <v>0.23200000000000001</v>
      </c>
      <c r="J318" s="8">
        <v>45670</v>
      </c>
      <c r="K318" s="9">
        <v>0</v>
      </c>
      <c r="L318" s="21">
        <v>0.22</v>
      </c>
      <c r="M318" s="11">
        <v>45701</v>
      </c>
      <c r="N318" s="12">
        <v>0</v>
      </c>
      <c r="O318" s="12">
        <v>0.20699999999999999</v>
      </c>
      <c r="P318" s="96">
        <v>45729</v>
      </c>
      <c r="Q318" s="97">
        <v>32.6</v>
      </c>
      <c r="R318" s="98">
        <v>0.44900000000000001</v>
      </c>
      <c r="S318" s="73">
        <v>45760</v>
      </c>
      <c r="T318" s="74">
        <v>0.8</v>
      </c>
      <c r="U318" s="75">
        <v>1.7150000000000001</v>
      </c>
      <c r="V318" s="79">
        <v>45790</v>
      </c>
      <c r="W318" s="80">
        <v>0</v>
      </c>
      <c r="X318" s="81">
        <v>1.345</v>
      </c>
      <c r="Y318" s="73">
        <v>45821</v>
      </c>
      <c r="Z318" s="74">
        <v>0.2</v>
      </c>
      <c r="AA318" s="88">
        <v>1.893</v>
      </c>
      <c r="AB318" s="107">
        <v>45851</v>
      </c>
      <c r="AC318" s="105">
        <v>0</v>
      </c>
      <c r="AD318" s="91">
        <v>0.41499999999999998</v>
      </c>
      <c r="AE318" s="47">
        <v>45882</v>
      </c>
      <c r="AF318" s="12"/>
      <c r="AG318" s="45"/>
      <c r="AH318" s="107">
        <v>45913</v>
      </c>
      <c r="AI318" s="108"/>
      <c r="AJ318" s="114"/>
    </row>
    <row r="319" spans="1:36" ht="13.8" x14ac:dyDescent="0.25">
      <c r="A319" s="31">
        <v>45579</v>
      </c>
      <c r="B319" s="5">
        <v>1</v>
      </c>
      <c r="C319" s="15">
        <v>0.20599999999999999</v>
      </c>
      <c r="D319" s="18">
        <v>45610</v>
      </c>
      <c r="E319" s="19">
        <v>1</v>
      </c>
      <c r="F319" s="19">
        <v>0.32500000000000001</v>
      </c>
      <c r="G319" s="17">
        <v>45640</v>
      </c>
      <c r="H319" s="5">
        <v>0.1</v>
      </c>
      <c r="I319" s="5">
        <v>0.22700000000000001</v>
      </c>
      <c r="J319" s="8">
        <v>45671</v>
      </c>
      <c r="K319" s="9">
        <v>0</v>
      </c>
      <c r="L319" s="21">
        <v>0.221</v>
      </c>
      <c r="M319" s="11">
        <v>45702</v>
      </c>
      <c r="N319" s="12">
        <v>0</v>
      </c>
      <c r="O319" s="12">
        <v>0.20699999999999999</v>
      </c>
      <c r="P319" s="96">
        <v>45730</v>
      </c>
      <c r="Q319" s="97">
        <v>9.1999999999999993</v>
      </c>
      <c r="R319" s="98">
        <v>0.38300000000000001</v>
      </c>
      <c r="S319" s="73">
        <v>45761</v>
      </c>
      <c r="T319" s="74">
        <v>2.4</v>
      </c>
      <c r="U319" s="75">
        <v>1.304</v>
      </c>
      <c r="V319" s="79">
        <v>45791</v>
      </c>
      <c r="W319" s="80">
        <v>8.1999999999999993</v>
      </c>
      <c r="X319" s="81">
        <v>1.258</v>
      </c>
      <c r="Y319" s="73">
        <v>45822</v>
      </c>
      <c r="Z319" s="74">
        <v>0</v>
      </c>
      <c r="AA319" s="88">
        <v>1.8620000000000001</v>
      </c>
      <c r="AB319" s="107">
        <v>45852</v>
      </c>
      <c r="AC319" s="105">
        <v>0</v>
      </c>
      <c r="AD319" s="91">
        <v>0.39700000000000002</v>
      </c>
      <c r="AE319" s="47">
        <v>45883</v>
      </c>
      <c r="AF319" s="12"/>
      <c r="AG319" s="45"/>
      <c r="AH319" s="107">
        <v>45914</v>
      </c>
      <c r="AI319" s="108"/>
      <c r="AJ319" s="114"/>
    </row>
    <row r="320" spans="1:36" ht="13.8" x14ac:dyDescent="0.25">
      <c r="A320" s="31">
        <v>45580</v>
      </c>
      <c r="B320" s="5">
        <v>5.8</v>
      </c>
      <c r="C320" s="15">
        <v>0.26200000000000001</v>
      </c>
      <c r="D320" s="18">
        <v>45611</v>
      </c>
      <c r="E320" s="19">
        <v>0</v>
      </c>
      <c r="F320" s="19">
        <v>0.28699999999999998</v>
      </c>
      <c r="G320" s="17">
        <v>45641</v>
      </c>
      <c r="H320" s="5">
        <v>0</v>
      </c>
      <c r="I320" s="5">
        <v>0.22700000000000001</v>
      </c>
      <c r="J320" s="8">
        <v>45672</v>
      </c>
      <c r="K320" s="9">
        <v>0</v>
      </c>
      <c r="L320" s="21">
        <v>0.22</v>
      </c>
      <c r="M320" s="11">
        <v>45703</v>
      </c>
      <c r="N320" s="12">
        <v>0</v>
      </c>
      <c r="O320" s="12">
        <v>0.20499999999999999</v>
      </c>
      <c r="P320" s="96">
        <v>45731</v>
      </c>
      <c r="Q320" s="97">
        <v>0.1</v>
      </c>
      <c r="R320" s="98">
        <v>0.311</v>
      </c>
      <c r="S320" s="73">
        <v>45762</v>
      </c>
      <c r="T320" s="74">
        <v>8.9</v>
      </c>
      <c r="U320" s="75">
        <v>1.1559999999999999</v>
      </c>
      <c r="V320" s="79">
        <v>45792</v>
      </c>
      <c r="W320" s="80">
        <v>0</v>
      </c>
      <c r="X320" s="81">
        <v>1.1719999999999999</v>
      </c>
      <c r="Y320" s="73">
        <v>45823</v>
      </c>
      <c r="Z320" s="74">
        <v>0</v>
      </c>
      <c r="AA320" s="88">
        <v>1.7889999999999999</v>
      </c>
      <c r="AB320" s="107">
        <v>45853</v>
      </c>
      <c r="AC320" s="105">
        <v>0</v>
      </c>
      <c r="AD320" s="91">
        <v>0.38400000000000001</v>
      </c>
      <c r="AE320" s="47">
        <v>45884</v>
      </c>
      <c r="AF320" s="12"/>
      <c r="AG320" s="45"/>
      <c r="AH320" s="107">
        <v>45915</v>
      </c>
      <c r="AI320" s="108"/>
      <c r="AJ320" s="114"/>
    </row>
    <row r="321" spans="1:36" ht="13.8" x14ac:dyDescent="0.25">
      <c r="A321" s="31">
        <v>45581</v>
      </c>
      <c r="B321" s="5">
        <v>0.4</v>
      </c>
      <c r="C321" s="15">
        <v>0.26700000000000002</v>
      </c>
      <c r="D321" s="18">
        <v>45612</v>
      </c>
      <c r="E321" s="19">
        <v>0</v>
      </c>
      <c r="F321" s="19">
        <v>0.27200000000000002</v>
      </c>
      <c r="G321" s="17">
        <v>45642</v>
      </c>
      <c r="H321" s="5">
        <v>0</v>
      </c>
      <c r="I321" s="5">
        <v>0.224</v>
      </c>
      <c r="J321" s="8">
        <v>45673</v>
      </c>
      <c r="K321" s="9">
        <v>0</v>
      </c>
      <c r="L321" s="21">
        <v>0.217</v>
      </c>
      <c r="M321" s="11">
        <v>45704</v>
      </c>
      <c r="N321" s="12">
        <v>0</v>
      </c>
      <c r="O321" s="12">
        <v>0.20300000000000001</v>
      </c>
      <c r="P321" s="96">
        <v>45732</v>
      </c>
      <c r="Q321" s="97">
        <v>0.3</v>
      </c>
      <c r="R321" s="98">
        <v>0.28000000000000003</v>
      </c>
      <c r="S321" s="73">
        <v>45763</v>
      </c>
      <c r="T321" s="74">
        <v>0.4</v>
      </c>
      <c r="U321" s="75">
        <v>1.0249999999999999</v>
      </c>
      <c r="V321" s="79">
        <v>45793</v>
      </c>
      <c r="W321" s="80">
        <v>0</v>
      </c>
      <c r="X321" s="81">
        <v>1.1259999999999999</v>
      </c>
      <c r="Y321" s="73">
        <v>45824</v>
      </c>
      <c r="Z321" s="74">
        <v>0</v>
      </c>
      <c r="AA321" s="88">
        <v>1.85</v>
      </c>
      <c r="AB321" s="107">
        <v>45854</v>
      </c>
      <c r="AC321" s="105">
        <v>0</v>
      </c>
      <c r="AD321" s="91">
        <v>0.376</v>
      </c>
      <c r="AE321" s="47">
        <v>45885</v>
      </c>
      <c r="AF321" s="12"/>
      <c r="AG321" s="45"/>
      <c r="AH321" s="107">
        <v>45916</v>
      </c>
      <c r="AI321" s="108"/>
      <c r="AJ321" s="114"/>
    </row>
    <row r="322" spans="1:36" ht="13.8" x14ac:dyDescent="0.25">
      <c r="A322" s="31">
        <v>45582</v>
      </c>
      <c r="B322" s="5">
        <v>2.6</v>
      </c>
      <c r="C322" s="15">
        <v>0.29499999999999998</v>
      </c>
      <c r="D322" s="18">
        <v>45613</v>
      </c>
      <c r="E322" s="19">
        <v>0</v>
      </c>
      <c r="F322" s="19">
        <v>0.26300000000000001</v>
      </c>
      <c r="G322" s="17">
        <v>45643</v>
      </c>
      <c r="H322" s="5">
        <v>0</v>
      </c>
      <c r="I322" s="5">
        <v>0.224</v>
      </c>
      <c r="J322" s="8">
        <v>45674</v>
      </c>
      <c r="K322" s="9">
        <v>0</v>
      </c>
      <c r="L322" s="21">
        <v>0.214</v>
      </c>
      <c r="M322" s="11">
        <v>45705</v>
      </c>
      <c r="N322" s="12">
        <v>0</v>
      </c>
      <c r="O322" s="12">
        <v>0.21</v>
      </c>
      <c r="P322" s="96">
        <v>45733</v>
      </c>
      <c r="Q322" s="97">
        <v>6.8</v>
      </c>
      <c r="R322" s="98">
        <v>0.28499999999999998</v>
      </c>
      <c r="S322" s="73">
        <v>45764</v>
      </c>
      <c r="T322" s="74">
        <v>1.6</v>
      </c>
      <c r="U322" s="75">
        <v>0.873</v>
      </c>
      <c r="V322" s="79">
        <v>45794</v>
      </c>
      <c r="W322" s="80">
        <v>0</v>
      </c>
      <c r="X322" s="81">
        <v>1.1419999999999999</v>
      </c>
      <c r="Y322" s="73">
        <v>45825</v>
      </c>
      <c r="Z322" s="74">
        <v>0</v>
      </c>
      <c r="AA322" s="89">
        <v>1.754</v>
      </c>
      <c r="AB322" s="107">
        <v>45855</v>
      </c>
      <c r="AC322" s="105">
        <v>0</v>
      </c>
      <c r="AD322" s="91">
        <v>0.36299999999999999</v>
      </c>
      <c r="AE322" s="47">
        <v>45886</v>
      </c>
      <c r="AF322" s="12"/>
      <c r="AG322" s="45"/>
      <c r="AH322" s="107">
        <v>45917</v>
      </c>
      <c r="AI322" s="108"/>
      <c r="AJ322" s="114"/>
    </row>
    <row r="323" spans="1:36" ht="13.8" x14ac:dyDescent="0.25">
      <c r="A323" s="31">
        <v>45583</v>
      </c>
      <c r="B323" s="5">
        <v>0</v>
      </c>
      <c r="C323" s="15">
        <v>0.26600000000000001</v>
      </c>
      <c r="D323" s="18">
        <v>45614</v>
      </c>
      <c r="E323" s="19">
        <v>0</v>
      </c>
      <c r="F323" s="19">
        <v>0.26900000000000002</v>
      </c>
      <c r="G323" s="17">
        <v>45644</v>
      </c>
      <c r="H323" s="5">
        <v>0</v>
      </c>
      <c r="I323" s="5">
        <v>0.22500000000000001</v>
      </c>
      <c r="J323" s="8">
        <v>45675</v>
      </c>
      <c r="K323" s="9">
        <v>0</v>
      </c>
      <c r="L323" s="21">
        <v>0.21099999999999999</v>
      </c>
      <c r="M323" s="11">
        <v>45706</v>
      </c>
      <c r="N323" s="12">
        <v>0</v>
      </c>
      <c r="O323" s="12">
        <v>0.21099999999999999</v>
      </c>
      <c r="P323" s="96">
        <v>45734</v>
      </c>
      <c r="Q323" s="97">
        <v>18.2</v>
      </c>
      <c r="R323" s="98">
        <v>0.41399999999999998</v>
      </c>
      <c r="S323" s="73">
        <v>45765</v>
      </c>
      <c r="T323" s="74">
        <v>0</v>
      </c>
      <c r="U323" s="75">
        <v>0.82099999999999995</v>
      </c>
      <c r="V323" s="79">
        <v>45795</v>
      </c>
      <c r="W323" s="80">
        <v>0</v>
      </c>
      <c r="X323" s="81">
        <v>1.385</v>
      </c>
      <c r="Y323" s="73">
        <v>45826</v>
      </c>
      <c r="Z323" s="74">
        <v>0</v>
      </c>
      <c r="AA323" s="89">
        <v>1.536</v>
      </c>
      <c r="AB323" s="107">
        <v>45856</v>
      </c>
      <c r="AC323" s="105">
        <v>0</v>
      </c>
      <c r="AD323" s="91">
        <v>0.34599999999999997</v>
      </c>
      <c r="AE323" s="47">
        <v>45887</v>
      </c>
      <c r="AF323" s="12"/>
      <c r="AG323" s="45"/>
      <c r="AH323" s="107">
        <v>45918</v>
      </c>
      <c r="AI323" s="108"/>
      <c r="AJ323" s="114"/>
    </row>
    <row r="324" spans="1:36" ht="13.8" x14ac:dyDescent="0.25">
      <c r="A324" s="31">
        <v>45584</v>
      </c>
      <c r="B324" s="5">
        <v>0</v>
      </c>
      <c r="C324" s="15">
        <v>0.23899999999999999</v>
      </c>
      <c r="D324" s="18">
        <v>45615</v>
      </c>
      <c r="E324" s="19">
        <v>0</v>
      </c>
      <c r="F324" s="19">
        <v>0.26500000000000001</v>
      </c>
      <c r="G324" s="17">
        <v>45645</v>
      </c>
      <c r="H324" s="5">
        <v>0.1</v>
      </c>
      <c r="I324" s="5">
        <v>0.223</v>
      </c>
      <c r="J324" s="8">
        <v>45676</v>
      </c>
      <c r="K324" s="9">
        <v>0</v>
      </c>
      <c r="L324" s="21">
        <v>0.20799999999999999</v>
      </c>
      <c r="M324" s="11">
        <v>45707</v>
      </c>
      <c r="N324" s="12">
        <v>0</v>
      </c>
      <c r="O324" s="12">
        <v>0.20899999999999999</v>
      </c>
      <c r="P324" s="96">
        <v>45735</v>
      </c>
      <c r="Q324" s="97">
        <v>0</v>
      </c>
      <c r="R324" s="98">
        <v>0.35899999999999999</v>
      </c>
      <c r="S324" s="73">
        <v>45766</v>
      </c>
      <c r="T324" s="74">
        <v>0.4</v>
      </c>
      <c r="U324" s="75">
        <v>0.79600000000000004</v>
      </c>
      <c r="V324" s="79">
        <v>45796</v>
      </c>
      <c r="W324" s="80">
        <v>0</v>
      </c>
      <c r="X324" s="81">
        <v>1.6890000000000001</v>
      </c>
      <c r="Y324" s="73">
        <v>45827</v>
      </c>
      <c r="Z324" s="74">
        <v>0</v>
      </c>
      <c r="AA324" s="89">
        <v>1.466</v>
      </c>
      <c r="AB324" s="107">
        <v>45857</v>
      </c>
      <c r="AC324" s="105">
        <v>0</v>
      </c>
      <c r="AD324" s="91">
        <v>0.34300000000000003</v>
      </c>
      <c r="AE324" s="47">
        <v>45888</v>
      </c>
      <c r="AF324" s="12"/>
      <c r="AG324" s="45"/>
      <c r="AH324" s="107">
        <v>45919</v>
      </c>
      <c r="AI324" s="108"/>
      <c r="AJ324" s="114"/>
    </row>
    <row r="325" spans="1:36" ht="13.8" x14ac:dyDescent="0.25">
      <c r="A325" s="31">
        <v>45585</v>
      </c>
      <c r="B325" s="5">
        <v>0</v>
      </c>
      <c r="C325" s="15">
        <v>0.222</v>
      </c>
      <c r="D325" s="18">
        <v>45616</v>
      </c>
      <c r="E325" s="19">
        <v>0</v>
      </c>
      <c r="F325" s="19">
        <v>0.26400000000000001</v>
      </c>
      <c r="G325" s="17">
        <v>45646</v>
      </c>
      <c r="H325" s="5">
        <v>0</v>
      </c>
      <c r="I325" s="5">
        <v>0.22600000000000001</v>
      </c>
      <c r="J325" s="8">
        <v>45677</v>
      </c>
      <c r="K325" s="9">
        <v>4.0999999999999996</v>
      </c>
      <c r="L325" s="21">
        <v>0.21099999999999999</v>
      </c>
      <c r="M325" s="11">
        <v>45708</v>
      </c>
      <c r="N325" s="12">
        <v>0</v>
      </c>
      <c r="O325" s="12">
        <v>0.21</v>
      </c>
      <c r="P325" s="96">
        <v>45736</v>
      </c>
      <c r="Q325" s="97">
        <v>0</v>
      </c>
      <c r="R325" s="98">
        <v>0.33800000000000002</v>
      </c>
      <c r="S325" s="73">
        <v>45767</v>
      </c>
      <c r="T325" s="74">
        <v>6.6</v>
      </c>
      <c r="U325" s="75">
        <v>0.75800000000000001</v>
      </c>
      <c r="V325" s="79">
        <v>45797</v>
      </c>
      <c r="W325" s="80">
        <v>0</v>
      </c>
      <c r="X325" s="81">
        <v>1.659</v>
      </c>
      <c r="Y325" s="73">
        <v>45828</v>
      </c>
      <c r="Z325" s="74">
        <v>1.5</v>
      </c>
      <c r="AA325" s="89">
        <v>1.3109999999999999</v>
      </c>
      <c r="AB325" s="107">
        <v>45858</v>
      </c>
      <c r="AC325" s="105">
        <v>0</v>
      </c>
      <c r="AD325" s="91">
        <v>0.33100000000000002</v>
      </c>
      <c r="AE325" s="47">
        <v>45889</v>
      </c>
      <c r="AF325" s="12"/>
      <c r="AG325" s="45"/>
      <c r="AH325" s="107">
        <v>45920</v>
      </c>
      <c r="AI325" s="108"/>
      <c r="AJ325" s="114"/>
    </row>
    <row r="326" spans="1:36" ht="13.8" x14ac:dyDescent="0.25">
      <c r="A326" s="31">
        <v>45586</v>
      </c>
      <c r="B326" s="5">
        <v>0</v>
      </c>
      <c r="C326" s="15">
        <v>0.21199999999999999</v>
      </c>
      <c r="D326" s="18">
        <v>45617</v>
      </c>
      <c r="E326" s="19">
        <v>0</v>
      </c>
      <c r="F326" s="19">
        <v>0.26100000000000001</v>
      </c>
      <c r="G326" s="17">
        <v>45647</v>
      </c>
      <c r="H326" s="5">
        <v>0</v>
      </c>
      <c r="I326" s="5">
        <v>0.217</v>
      </c>
      <c r="J326" s="8">
        <v>45678</v>
      </c>
      <c r="K326" s="9">
        <v>0</v>
      </c>
      <c r="L326" s="21">
        <v>0.26</v>
      </c>
      <c r="M326" s="11">
        <v>45709</v>
      </c>
      <c r="N326" s="12">
        <v>0</v>
      </c>
      <c r="O326" s="12">
        <v>0.20899999999999999</v>
      </c>
      <c r="P326" s="96">
        <v>45737</v>
      </c>
      <c r="Q326" s="97">
        <v>1.5</v>
      </c>
      <c r="R326" s="98">
        <v>0.41599999999999998</v>
      </c>
      <c r="S326" s="73">
        <v>45768</v>
      </c>
      <c r="T326" s="74">
        <v>0</v>
      </c>
      <c r="U326" s="75">
        <v>0.71399999999999997</v>
      </c>
      <c r="V326" s="79">
        <v>45798</v>
      </c>
      <c r="W326" s="80">
        <v>0</v>
      </c>
      <c r="X326" s="81">
        <v>1.704</v>
      </c>
      <c r="Y326" s="73">
        <v>45829</v>
      </c>
      <c r="Z326" s="74">
        <v>0</v>
      </c>
      <c r="AA326" s="89">
        <v>1.2330000000000001</v>
      </c>
      <c r="AB326" s="107">
        <v>45859</v>
      </c>
      <c r="AC326" s="105">
        <v>0</v>
      </c>
      <c r="AD326" s="91">
        <v>0.317</v>
      </c>
      <c r="AE326" s="47">
        <v>45890</v>
      </c>
      <c r="AF326" s="12"/>
      <c r="AG326" s="45"/>
      <c r="AH326" s="107">
        <v>45921</v>
      </c>
      <c r="AI326" s="108"/>
      <c r="AJ326" s="114"/>
    </row>
    <row r="327" spans="1:36" ht="13.8" x14ac:dyDescent="0.25">
      <c r="A327" s="31">
        <v>45587</v>
      </c>
      <c r="B327" s="5">
        <v>0</v>
      </c>
      <c r="C327" s="15">
        <v>0.21</v>
      </c>
      <c r="D327" s="18">
        <v>45618</v>
      </c>
      <c r="E327" s="19">
        <v>0</v>
      </c>
      <c r="F327" s="19">
        <v>0.26</v>
      </c>
      <c r="G327" s="17">
        <v>45648</v>
      </c>
      <c r="H327" s="5">
        <v>0</v>
      </c>
      <c r="I327" s="5">
        <v>0.217</v>
      </c>
      <c r="J327" s="8">
        <v>45679</v>
      </c>
      <c r="K327" s="9">
        <v>0</v>
      </c>
      <c r="L327" s="21">
        <v>0.218</v>
      </c>
      <c r="M327" s="11">
        <v>45710</v>
      </c>
      <c r="N327" s="12">
        <v>3.2</v>
      </c>
      <c r="O327" s="12">
        <v>0.219</v>
      </c>
      <c r="P327" s="96">
        <v>45738</v>
      </c>
      <c r="Q327" s="97">
        <v>8.6</v>
      </c>
      <c r="R327" s="98">
        <v>0.38900000000000001</v>
      </c>
      <c r="S327" s="73">
        <v>45769</v>
      </c>
      <c r="T327" s="74">
        <v>0.1</v>
      </c>
      <c r="U327" s="75">
        <v>0.70499999999999996</v>
      </c>
      <c r="V327" s="79">
        <v>45799</v>
      </c>
      <c r="W327" s="80">
        <v>0</v>
      </c>
      <c r="X327" s="81">
        <v>1.7809999999999999</v>
      </c>
      <c r="Y327" s="73">
        <v>45830</v>
      </c>
      <c r="Z327" s="74">
        <v>0</v>
      </c>
      <c r="AA327" s="89">
        <v>1.1499999999999999</v>
      </c>
      <c r="AB327" s="107">
        <v>45860</v>
      </c>
      <c r="AC327" s="105">
        <v>0</v>
      </c>
      <c r="AD327" s="108">
        <v>0.315</v>
      </c>
      <c r="AE327" s="47">
        <v>45891</v>
      </c>
      <c r="AF327" s="12"/>
      <c r="AG327" s="45"/>
      <c r="AH327" s="107">
        <v>45922</v>
      </c>
      <c r="AI327" s="108"/>
      <c r="AJ327" s="114"/>
    </row>
    <row r="328" spans="1:36" ht="13.8" x14ac:dyDescent="0.25">
      <c r="A328" s="31">
        <v>45588</v>
      </c>
      <c r="B328" s="5">
        <v>0</v>
      </c>
      <c r="C328" s="15">
        <v>0.20300000000000001</v>
      </c>
      <c r="D328" s="18">
        <v>45619</v>
      </c>
      <c r="E328" s="19">
        <v>0</v>
      </c>
      <c r="F328" s="19">
        <v>0.254</v>
      </c>
      <c r="G328" s="17">
        <v>45649</v>
      </c>
      <c r="H328" s="5">
        <v>0</v>
      </c>
      <c r="I328" s="5">
        <v>0.224</v>
      </c>
      <c r="J328" s="8">
        <v>45680</v>
      </c>
      <c r="K328" s="9">
        <v>0</v>
      </c>
      <c r="L328" s="21">
        <v>0.20899999999999999</v>
      </c>
      <c r="M328" s="11">
        <v>45711</v>
      </c>
      <c r="N328" s="12">
        <v>0</v>
      </c>
      <c r="O328" s="12">
        <v>0.20899999999999999</v>
      </c>
      <c r="P328" s="96">
        <v>45739</v>
      </c>
      <c r="Q328" s="97">
        <v>14.8</v>
      </c>
      <c r="R328" s="98">
        <v>0.36799999999999999</v>
      </c>
      <c r="S328" s="73">
        <v>45770</v>
      </c>
      <c r="T328" s="74">
        <v>0</v>
      </c>
      <c r="U328" s="75">
        <v>0.74099999999999999</v>
      </c>
      <c r="V328" s="79">
        <v>45800</v>
      </c>
      <c r="W328" s="80">
        <v>8.9</v>
      </c>
      <c r="X328" s="81">
        <v>1.83</v>
      </c>
      <c r="Y328" s="73">
        <v>45831</v>
      </c>
      <c r="Z328" s="74">
        <v>0</v>
      </c>
      <c r="AA328" s="89">
        <v>1.0509999999999999</v>
      </c>
      <c r="AB328" s="107">
        <v>45861</v>
      </c>
      <c r="AC328" s="105">
        <v>0</v>
      </c>
      <c r="AD328" s="108">
        <v>0.317</v>
      </c>
      <c r="AE328" s="47">
        <v>45892</v>
      </c>
      <c r="AF328" s="12"/>
      <c r="AG328" s="45"/>
      <c r="AH328" s="107">
        <v>45923</v>
      </c>
      <c r="AI328" s="108"/>
      <c r="AJ328" s="114"/>
    </row>
    <row r="329" spans="1:36" ht="13.8" x14ac:dyDescent="0.25">
      <c r="A329" s="31">
        <v>45589</v>
      </c>
      <c r="B329" s="5">
        <v>0</v>
      </c>
      <c r="C329" s="15">
        <v>0.20399999999999999</v>
      </c>
      <c r="D329" s="18">
        <v>45620</v>
      </c>
      <c r="E329" s="19">
        <v>0</v>
      </c>
      <c r="F329" s="19">
        <v>0.254</v>
      </c>
      <c r="G329" s="17">
        <v>45650</v>
      </c>
      <c r="H329" s="5">
        <v>0</v>
      </c>
      <c r="I329" s="5">
        <v>0.217</v>
      </c>
      <c r="J329" s="8">
        <v>45681</v>
      </c>
      <c r="K329" s="9">
        <v>0</v>
      </c>
      <c r="L329" s="21">
        <v>0.20699999999999999</v>
      </c>
      <c r="M329" s="11">
        <v>45712</v>
      </c>
      <c r="N329" s="12">
        <v>0</v>
      </c>
      <c r="O329" s="12">
        <v>0.20399999999999999</v>
      </c>
      <c r="P329" s="96">
        <v>45740</v>
      </c>
      <c r="Q329" s="97">
        <v>0.3</v>
      </c>
      <c r="R329" s="98">
        <v>0.34399999999999997</v>
      </c>
      <c r="S329" s="73">
        <v>45771</v>
      </c>
      <c r="T329" s="74">
        <v>0</v>
      </c>
      <c r="U329" s="75">
        <v>0.878</v>
      </c>
      <c r="V329" s="79">
        <v>45801</v>
      </c>
      <c r="W329" s="80">
        <v>0.1</v>
      </c>
      <c r="X329" s="81">
        <v>1.859</v>
      </c>
      <c r="Y329" s="73">
        <v>45832</v>
      </c>
      <c r="Z329" s="74">
        <v>0</v>
      </c>
      <c r="AA329" s="89">
        <v>0.95</v>
      </c>
      <c r="AB329" s="107">
        <v>45862</v>
      </c>
      <c r="AC329" s="105">
        <v>0</v>
      </c>
      <c r="AD329" s="108">
        <v>0.318</v>
      </c>
      <c r="AE329" s="47">
        <v>45893</v>
      </c>
      <c r="AF329" s="12"/>
      <c r="AG329" s="45"/>
      <c r="AH329" s="107">
        <v>45924</v>
      </c>
      <c r="AI329" s="108"/>
      <c r="AJ329" s="114"/>
    </row>
    <row r="330" spans="1:36" ht="13.8" x14ac:dyDescent="0.25">
      <c r="A330" s="31">
        <v>45590</v>
      </c>
      <c r="B330" s="5">
        <v>2.7</v>
      </c>
      <c r="C330" s="15">
        <v>0.20100000000000001</v>
      </c>
      <c r="D330" s="18">
        <v>45621</v>
      </c>
      <c r="E330" s="19">
        <v>0.4</v>
      </c>
      <c r="F330" s="19">
        <v>0.26500000000000001</v>
      </c>
      <c r="G330" s="17">
        <v>45651</v>
      </c>
      <c r="H330" s="5">
        <v>0</v>
      </c>
      <c r="I330" s="5">
        <v>0.214</v>
      </c>
      <c r="J330" s="8">
        <v>45682</v>
      </c>
      <c r="K330" s="9">
        <v>1.3</v>
      </c>
      <c r="L330" s="21">
        <v>0.20799999999999999</v>
      </c>
      <c r="M330" s="11">
        <v>45713</v>
      </c>
      <c r="N330" s="12">
        <v>0</v>
      </c>
      <c r="O330" s="12">
        <v>0.20300000000000001</v>
      </c>
      <c r="P330" s="96">
        <v>45741</v>
      </c>
      <c r="Q330" s="97">
        <v>2.1</v>
      </c>
      <c r="R330" s="98">
        <v>0.33</v>
      </c>
      <c r="S330" s="73">
        <v>45772</v>
      </c>
      <c r="T330" s="74">
        <v>0</v>
      </c>
      <c r="U330" s="75">
        <v>1.1499999999999999</v>
      </c>
      <c r="V330" s="79">
        <v>45802</v>
      </c>
      <c r="W330" s="80">
        <v>0</v>
      </c>
      <c r="X330" s="81">
        <v>1.9470000000000001</v>
      </c>
      <c r="Y330" s="73">
        <v>45833</v>
      </c>
      <c r="Z330" s="74">
        <v>0</v>
      </c>
      <c r="AA330" s="89">
        <v>0.92500000000000004</v>
      </c>
      <c r="AB330" s="107">
        <v>45863</v>
      </c>
      <c r="AC330" s="105">
        <v>0</v>
      </c>
      <c r="AD330" s="108">
        <v>0.32500000000000001</v>
      </c>
      <c r="AE330" s="47">
        <v>45894</v>
      </c>
      <c r="AF330" s="12"/>
      <c r="AG330" s="45"/>
      <c r="AH330" s="107">
        <v>45925</v>
      </c>
      <c r="AI330" s="108"/>
      <c r="AJ330" s="114"/>
    </row>
    <row r="331" spans="1:36" ht="13.8" x14ac:dyDescent="0.25">
      <c r="A331" s="31">
        <v>45591</v>
      </c>
      <c r="B331" s="5">
        <v>8.5</v>
      </c>
      <c r="C331" s="15">
        <v>0.20899999999999999</v>
      </c>
      <c r="D331" s="18">
        <v>45622</v>
      </c>
      <c r="E331" s="19">
        <v>0.1</v>
      </c>
      <c r="F331" s="19">
        <v>0.307</v>
      </c>
      <c r="G331" s="17">
        <v>45652</v>
      </c>
      <c r="H331" s="5">
        <v>0</v>
      </c>
      <c r="I331" s="5">
        <v>0.21199999999999999</v>
      </c>
      <c r="J331" s="8">
        <v>45683</v>
      </c>
      <c r="K331" s="9">
        <v>0</v>
      </c>
      <c r="L331" s="21">
        <v>0.20499999999999999</v>
      </c>
      <c r="M331" s="11">
        <v>45714</v>
      </c>
      <c r="N331" s="12">
        <v>0</v>
      </c>
      <c r="O331" s="12">
        <v>0.20399999999999999</v>
      </c>
      <c r="P331" s="96">
        <v>45742</v>
      </c>
      <c r="Q331" s="97">
        <v>0.1</v>
      </c>
      <c r="R331" s="98">
        <v>0.30399999999999999</v>
      </c>
      <c r="S331" s="73">
        <v>45773</v>
      </c>
      <c r="T331" s="74">
        <v>0</v>
      </c>
      <c r="U331" s="75">
        <v>1.329</v>
      </c>
      <c r="V331" s="79">
        <v>45803</v>
      </c>
      <c r="W331" s="80">
        <v>0</v>
      </c>
      <c r="X331" s="81">
        <v>1.948</v>
      </c>
      <c r="Y331" s="73">
        <v>45834</v>
      </c>
      <c r="Z331" s="74">
        <v>0</v>
      </c>
      <c r="AA331" s="89">
        <v>0.90700000000000003</v>
      </c>
      <c r="AB331" s="107">
        <v>45864</v>
      </c>
      <c r="AC331" s="105">
        <v>0</v>
      </c>
      <c r="AD331" s="108">
        <v>0.32</v>
      </c>
      <c r="AE331" s="47">
        <v>45895</v>
      </c>
      <c r="AF331" s="12"/>
      <c r="AG331" s="45"/>
      <c r="AH331" s="107">
        <v>45926</v>
      </c>
      <c r="AI331" s="108"/>
      <c r="AJ331" s="114"/>
    </row>
    <row r="332" spans="1:36" ht="13.8" x14ac:dyDescent="0.25">
      <c r="A332" s="31">
        <v>45592</v>
      </c>
      <c r="B332" s="5">
        <v>2.2999999999999998</v>
      </c>
      <c r="C332" s="15">
        <v>0.23200000000000001</v>
      </c>
      <c r="D332" s="18">
        <v>45623</v>
      </c>
      <c r="E332" s="19">
        <v>0</v>
      </c>
      <c r="F332" s="19">
        <v>0.29599999999999999</v>
      </c>
      <c r="G332" s="17">
        <v>45653</v>
      </c>
      <c r="H332" s="5">
        <v>0</v>
      </c>
      <c r="I332" s="5">
        <v>0.20899999999999999</v>
      </c>
      <c r="J332" s="8">
        <v>45684</v>
      </c>
      <c r="K332" s="9">
        <v>0.1</v>
      </c>
      <c r="L332" s="21">
        <v>0.22</v>
      </c>
      <c r="M332" s="11">
        <v>45715</v>
      </c>
      <c r="N332" s="12">
        <v>0</v>
      </c>
      <c r="O332" s="12">
        <v>0.20300000000000001</v>
      </c>
      <c r="P332" s="96">
        <v>45743</v>
      </c>
      <c r="Q332" s="97">
        <v>0</v>
      </c>
      <c r="R332" s="98">
        <v>0.29299999999999998</v>
      </c>
      <c r="S332" s="73">
        <v>45774</v>
      </c>
      <c r="T332" s="74">
        <v>0</v>
      </c>
      <c r="U332" s="75">
        <v>1.389</v>
      </c>
      <c r="V332" s="79">
        <v>45804</v>
      </c>
      <c r="W332" s="80">
        <v>0</v>
      </c>
      <c r="X332" s="81">
        <v>1.9059999999999999</v>
      </c>
      <c r="Y332" s="73">
        <v>45835</v>
      </c>
      <c r="Z332" s="74">
        <v>0</v>
      </c>
      <c r="AA332" s="89">
        <v>0.82899999999999996</v>
      </c>
      <c r="AB332" s="107">
        <v>45865</v>
      </c>
      <c r="AC332" s="105">
        <v>0</v>
      </c>
      <c r="AD332" s="108">
        <v>0.31</v>
      </c>
      <c r="AE332" s="47">
        <v>45896</v>
      </c>
      <c r="AF332" s="12"/>
      <c r="AG332" s="45"/>
      <c r="AH332" s="107">
        <v>45927</v>
      </c>
      <c r="AI332" s="108"/>
      <c r="AJ332" s="114"/>
    </row>
    <row r="333" spans="1:36" ht="13.8" x14ac:dyDescent="0.25">
      <c r="A333" s="31">
        <v>45593</v>
      </c>
      <c r="B333" s="5">
        <v>1.5</v>
      </c>
      <c r="C333" s="15">
        <v>0.218</v>
      </c>
      <c r="D333" s="18">
        <v>45624</v>
      </c>
      <c r="E333" s="19">
        <v>0</v>
      </c>
      <c r="F333" s="19">
        <v>0.28899999999999998</v>
      </c>
      <c r="G333" s="17">
        <v>45654</v>
      </c>
      <c r="H333" s="5">
        <v>0</v>
      </c>
      <c r="I333" s="5">
        <v>0.20399999999999999</v>
      </c>
      <c r="J333" s="8">
        <v>45685</v>
      </c>
      <c r="K333" s="9">
        <v>8</v>
      </c>
      <c r="L333" s="21">
        <v>0.27600000000000002</v>
      </c>
      <c r="M333" s="11">
        <v>45716</v>
      </c>
      <c r="N333" s="12">
        <v>1.5</v>
      </c>
      <c r="O333" s="12">
        <v>0.20100000000000001</v>
      </c>
      <c r="P333" s="96">
        <v>45744</v>
      </c>
      <c r="Q333" s="97">
        <v>0</v>
      </c>
      <c r="R333" s="98">
        <v>0.29499999999999998</v>
      </c>
      <c r="S333" s="73">
        <v>45775</v>
      </c>
      <c r="T333" s="74">
        <v>0</v>
      </c>
      <c r="U333" s="75">
        <v>1.401</v>
      </c>
      <c r="V333" s="79">
        <v>45805</v>
      </c>
      <c r="W333" s="80">
        <v>0</v>
      </c>
      <c r="X333" s="81">
        <v>1.843</v>
      </c>
      <c r="Y333" s="73">
        <v>45836</v>
      </c>
      <c r="Z333" s="74">
        <v>0</v>
      </c>
      <c r="AA333" s="89">
        <v>0.77900000000000003</v>
      </c>
      <c r="AB333" s="107">
        <v>45866</v>
      </c>
      <c r="AC333" s="105">
        <v>0</v>
      </c>
      <c r="AD333" s="108">
        <v>0.29899999999999999</v>
      </c>
      <c r="AE333" s="47">
        <v>45897</v>
      </c>
      <c r="AF333" s="12"/>
      <c r="AG333" s="45"/>
      <c r="AH333" s="107">
        <v>45928</v>
      </c>
      <c r="AI333" s="108"/>
      <c r="AJ333" s="114"/>
    </row>
    <row r="334" spans="1:36" ht="13.8" x14ac:dyDescent="0.25">
      <c r="A334" s="31">
        <v>45594</v>
      </c>
      <c r="B334" s="5">
        <v>36.1</v>
      </c>
      <c r="C334" s="15">
        <v>0.50700000000000001</v>
      </c>
      <c r="D334" s="18">
        <v>45625</v>
      </c>
      <c r="E334" s="19">
        <v>0</v>
      </c>
      <c r="F334" s="19">
        <v>0.28100000000000003</v>
      </c>
      <c r="G334" s="17">
        <v>45655</v>
      </c>
      <c r="H334" s="5">
        <v>0</v>
      </c>
      <c r="I334" s="5">
        <v>0.20200000000000001</v>
      </c>
      <c r="J334" s="8">
        <v>45686</v>
      </c>
      <c r="K334" s="9">
        <v>5.6</v>
      </c>
      <c r="L334" s="21">
        <v>0.22600000000000001</v>
      </c>
      <c r="M334" s="351"/>
      <c r="N334" s="352"/>
      <c r="O334" s="353"/>
      <c r="P334" s="96">
        <v>45745</v>
      </c>
      <c r="Q334" s="97">
        <v>0</v>
      </c>
      <c r="R334" s="98">
        <v>0.29899999999999999</v>
      </c>
      <c r="S334" s="73">
        <v>45776</v>
      </c>
      <c r="T334" s="74">
        <v>0</v>
      </c>
      <c r="U334" s="75">
        <v>1.552</v>
      </c>
      <c r="V334" s="79">
        <v>45806</v>
      </c>
      <c r="W334" s="80">
        <v>0</v>
      </c>
      <c r="X334" s="81">
        <v>1.974</v>
      </c>
      <c r="Y334" s="73">
        <v>45837</v>
      </c>
      <c r="Z334" s="74">
        <v>0</v>
      </c>
      <c r="AA334" s="89">
        <v>0.73</v>
      </c>
      <c r="AB334" s="107">
        <v>45867</v>
      </c>
      <c r="AC334" s="105">
        <v>0</v>
      </c>
      <c r="AD334" s="108" t="s">
        <v>55</v>
      </c>
      <c r="AE334" s="47">
        <v>45898</v>
      </c>
      <c r="AF334" s="12"/>
      <c r="AG334" s="45"/>
      <c r="AH334" s="107">
        <v>45929</v>
      </c>
      <c r="AI334" s="108"/>
      <c r="AJ334" s="114"/>
    </row>
    <row r="335" spans="1:36" ht="13.8" x14ac:dyDescent="0.25">
      <c r="A335" s="31">
        <v>45595</v>
      </c>
      <c r="B335" s="5">
        <v>1.4</v>
      </c>
      <c r="C335" s="15">
        <v>0.40699999999999997</v>
      </c>
      <c r="D335" s="18">
        <v>45626</v>
      </c>
      <c r="E335" s="19">
        <v>0</v>
      </c>
      <c r="F335" s="19">
        <v>0.27500000000000002</v>
      </c>
      <c r="G335" s="17">
        <v>45656</v>
      </c>
      <c r="H335" s="5">
        <v>0</v>
      </c>
      <c r="I335" s="5">
        <v>0.20300000000000001</v>
      </c>
      <c r="J335" s="8">
        <v>45687</v>
      </c>
      <c r="K335" s="9">
        <v>3.1</v>
      </c>
      <c r="L335" s="21">
        <v>0.23499999999999999</v>
      </c>
      <c r="M335" s="354"/>
      <c r="N335" s="355"/>
      <c r="O335" s="356"/>
      <c r="P335" s="96">
        <v>45746</v>
      </c>
      <c r="Q335" s="97">
        <v>0</v>
      </c>
      <c r="R335" s="98">
        <v>0.29099999999999998</v>
      </c>
      <c r="S335" s="73">
        <v>45777</v>
      </c>
      <c r="T335" s="74">
        <v>0</v>
      </c>
      <c r="U335" s="75">
        <v>2.0259999999999998</v>
      </c>
      <c r="V335" s="79">
        <v>45807</v>
      </c>
      <c r="W335" s="80">
        <v>0</v>
      </c>
      <c r="X335" s="81">
        <v>2.0259999999999998</v>
      </c>
      <c r="Y335" s="73">
        <v>45838</v>
      </c>
      <c r="Z335" s="74">
        <v>4.3</v>
      </c>
      <c r="AA335" s="89">
        <v>0.77600000000000002</v>
      </c>
      <c r="AB335" s="107">
        <v>45868</v>
      </c>
      <c r="AC335" s="105">
        <v>0</v>
      </c>
      <c r="AD335" s="108">
        <v>0.28699999999999998</v>
      </c>
      <c r="AE335" s="47">
        <v>45899</v>
      </c>
      <c r="AF335" s="12"/>
      <c r="AG335" s="45"/>
      <c r="AH335" s="107">
        <v>45930</v>
      </c>
      <c r="AI335" s="108"/>
      <c r="AJ335" s="114"/>
    </row>
    <row r="336" spans="1:36" ht="14.4" thickBot="1" x14ac:dyDescent="0.3">
      <c r="A336" s="32">
        <v>45596</v>
      </c>
      <c r="B336" s="33">
        <v>0.1</v>
      </c>
      <c r="C336" s="34">
        <v>0.39500000000000002</v>
      </c>
      <c r="D336" s="357"/>
      <c r="E336" s="358"/>
      <c r="F336" s="359"/>
      <c r="G336" s="35">
        <v>45657</v>
      </c>
      <c r="H336" s="33">
        <v>0</v>
      </c>
      <c r="I336" s="33">
        <v>0.20300000000000001</v>
      </c>
      <c r="J336" s="36">
        <v>45688</v>
      </c>
      <c r="K336" s="37">
        <v>0</v>
      </c>
      <c r="L336" s="38">
        <v>0.218</v>
      </c>
      <c r="M336" s="354"/>
      <c r="N336" s="355"/>
      <c r="O336" s="356"/>
      <c r="P336" s="99">
        <v>45747</v>
      </c>
      <c r="Q336" s="100">
        <v>0</v>
      </c>
      <c r="R336" s="101">
        <v>0.316</v>
      </c>
      <c r="S336" s="351"/>
      <c r="T336" s="352"/>
      <c r="U336" s="353"/>
      <c r="V336" s="82">
        <v>45808</v>
      </c>
      <c r="W336" s="83">
        <v>0</v>
      </c>
      <c r="X336" s="84">
        <v>1.976</v>
      </c>
      <c r="Y336" s="351"/>
      <c r="Z336" s="352"/>
      <c r="AA336" s="352"/>
      <c r="AB336" s="109">
        <v>45869</v>
      </c>
      <c r="AC336" s="105">
        <v>0</v>
      </c>
      <c r="AD336" s="110"/>
      <c r="AE336" s="48">
        <v>45900</v>
      </c>
      <c r="AF336" s="49"/>
      <c r="AG336" s="50"/>
      <c r="AH336" s="349"/>
      <c r="AI336" s="349"/>
      <c r="AJ336" s="350"/>
    </row>
    <row r="337" spans="1:36" ht="13.8" thickBot="1" x14ac:dyDescent="0.3">
      <c r="A337" s="42" t="s">
        <v>16</v>
      </c>
      <c r="B337" s="39">
        <f>SUM(B306:B336)</f>
        <v>69.5</v>
      </c>
      <c r="C337" s="39">
        <f>SUM(C306:C336)</f>
        <v>6.945999999999998</v>
      </c>
      <c r="D337" s="41" t="s">
        <v>17</v>
      </c>
      <c r="E337" s="40">
        <f>SUM(E306:E336)</f>
        <v>50.7</v>
      </c>
      <c r="F337" s="40">
        <f>SUM(F306:F336)</f>
        <v>8.4670000000000005</v>
      </c>
      <c r="G337" s="42" t="s">
        <v>18</v>
      </c>
      <c r="H337" s="39">
        <f>SUM(H306:H336)</f>
        <v>4.1999999999999993</v>
      </c>
      <c r="I337" s="39">
        <f>SUM(I306:I336)</f>
        <v>7.0629999999999988</v>
      </c>
      <c r="J337" s="41" t="s">
        <v>19</v>
      </c>
      <c r="K337" s="40">
        <f>SUM(K306:K336)</f>
        <v>42.8</v>
      </c>
      <c r="L337" s="40">
        <f>SUM(L306:L336)</f>
        <v>7.0600000000000005</v>
      </c>
      <c r="M337" s="42" t="s">
        <v>20</v>
      </c>
      <c r="N337" s="39">
        <f>SUM(N306:N336)</f>
        <v>9.6999999999999993</v>
      </c>
      <c r="O337" s="39">
        <f>SUM(O306:O336)</f>
        <v>5.9489999999999981</v>
      </c>
      <c r="P337" s="102" t="s">
        <v>21</v>
      </c>
      <c r="Q337" s="103">
        <f>SUM(Q306:Q336)</f>
        <v>161.60000000000002</v>
      </c>
      <c r="R337" s="103">
        <f>SUM(R306:R336)</f>
        <v>9.1760000000000019</v>
      </c>
      <c r="S337" s="42" t="s">
        <v>22</v>
      </c>
      <c r="T337" s="39">
        <f>SUM(T306:T336)</f>
        <v>39.700000000000003</v>
      </c>
      <c r="U337" s="39">
        <f>SUM(U306:U336)</f>
        <v>28.676999999999996</v>
      </c>
      <c r="V337" s="41" t="s">
        <v>23</v>
      </c>
      <c r="W337" s="40">
        <f>SUM(W306:W336)</f>
        <v>18.100000000000001</v>
      </c>
      <c r="X337" s="40">
        <f>SUM(X306:X336)</f>
        <v>51.796999999999997</v>
      </c>
      <c r="Y337" s="42" t="s">
        <v>24</v>
      </c>
      <c r="Z337" s="39">
        <f>SUM(Z306:Z336)</f>
        <v>8.1</v>
      </c>
      <c r="AA337" s="46">
        <f>SUM(AA306:AA336)</f>
        <v>46.375</v>
      </c>
      <c r="AB337" s="111" t="s">
        <v>25</v>
      </c>
      <c r="AC337" s="103">
        <f>SUM(AC306:AC336)</f>
        <v>0</v>
      </c>
      <c r="AD337" s="103">
        <f>SUM(AD306:AD336)</f>
        <v>12.196999999999999</v>
      </c>
      <c r="AE337" s="51" t="s">
        <v>26</v>
      </c>
      <c r="AF337" s="39">
        <f>SUM(AF306:AF336)</f>
        <v>0</v>
      </c>
      <c r="AG337" s="46">
        <f>SUM(AG306:AG336)</f>
        <v>0</v>
      </c>
      <c r="AH337" s="111" t="s">
        <v>27</v>
      </c>
      <c r="AI337" s="103">
        <f>SUM(AI306:AI336)</f>
        <v>0</v>
      </c>
      <c r="AJ337" s="115">
        <f>SUM(AJ306:AJ336)</f>
        <v>0</v>
      </c>
    </row>
    <row r="338" spans="1:36" x14ac:dyDescent="0.25">
      <c r="M338" s="2"/>
    </row>
    <row r="339" spans="1:36" ht="29.4" x14ac:dyDescent="0.25">
      <c r="A339" s="10"/>
      <c r="B339" s="3" t="s">
        <v>14</v>
      </c>
      <c r="C339" s="3" t="s">
        <v>15</v>
      </c>
      <c r="D339" s="290" t="s">
        <v>47</v>
      </c>
      <c r="E339" s="292" t="s">
        <v>48</v>
      </c>
      <c r="G339" s="292" t="s">
        <v>47</v>
      </c>
      <c r="M339" s="2"/>
    </row>
    <row r="340" spans="1:36" x14ac:dyDescent="0.25">
      <c r="A340" s="70" t="s">
        <v>16</v>
      </c>
      <c r="B340" s="43">
        <f>B337</f>
        <v>69.5</v>
      </c>
      <c r="C340" s="43">
        <f>C337</f>
        <v>6.945999999999998</v>
      </c>
      <c r="D340" s="291">
        <f>MAX(B306:B336)</f>
        <v>36.1</v>
      </c>
      <c r="E340" s="291">
        <f>AVERAGE(C340:C351)</f>
        <v>15.308916666666667</v>
      </c>
      <c r="G340" s="1">
        <f>MAX(D38:D49,D88:D99,D138:D149,D188:D199,D238:D249,D289:D300,D340:D351)</f>
        <v>49.2</v>
      </c>
    </row>
    <row r="341" spans="1:36" x14ac:dyDescent="0.25">
      <c r="A341" s="71" t="s">
        <v>17</v>
      </c>
      <c r="B341" s="43">
        <f>E337</f>
        <v>50.7</v>
      </c>
      <c r="C341" s="43">
        <f>F337</f>
        <v>8.4670000000000005</v>
      </c>
      <c r="D341" s="291">
        <f>MAX(E306:E335)</f>
        <v>49.2</v>
      </c>
    </row>
    <row r="342" spans="1:36" x14ac:dyDescent="0.25">
      <c r="A342" s="70" t="s">
        <v>18</v>
      </c>
      <c r="B342" s="43">
        <f>H337</f>
        <v>4.1999999999999993</v>
      </c>
      <c r="C342" s="43">
        <f>I337</f>
        <v>7.0629999999999988</v>
      </c>
      <c r="D342" s="291">
        <f>MAX(H306:H336)</f>
        <v>1.5</v>
      </c>
    </row>
    <row r="343" spans="1:36" x14ac:dyDescent="0.25">
      <c r="A343" s="71" t="s">
        <v>19</v>
      </c>
      <c r="B343" s="43">
        <f>K337</f>
        <v>42.8</v>
      </c>
      <c r="C343" s="43">
        <f>L337</f>
        <v>7.0600000000000005</v>
      </c>
      <c r="D343" s="291">
        <f>MAX(K306:K336)</f>
        <v>19.2</v>
      </c>
    </row>
    <row r="344" spans="1:36" x14ac:dyDescent="0.25">
      <c r="A344" s="70" t="s">
        <v>20</v>
      </c>
      <c r="B344" s="43">
        <f>N337</f>
        <v>9.6999999999999993</v>
      </c>
      <c r="C344" s="43">
        <f>O337</f>
        <v>5.9489999999999981</v>
      </c>
      <c r="D344" s="291">
        <f>MAX(N308:N333)</f>
        <v>3.2</v>
      </c>
    </row>
    <row r="345" spans="1:36" x14ac:dyDescent="0.25">
      <c r="A345" s="71" t="s">
        <v>21</v>
      </c>
      <c r="B345" s="43">
        <f>Q337</f>
        <v>161.60000000000002</v>
      </c>
      <c r="C345" s="43">
        <f>R337</f>
        <v>9.1760000000000019</v>
      </c>
      <c r="D345" s="291">
        <f>MAX(Q306:Q336)</f>
        <v>32.6</v>
      </c>
    </row>
    <row r="346" spans="1:36" x14ac:dyDescent="0.25">
      <c r="A346" s="70" t="s">
        <v>22</v>
      </c>
      <c r="B346" s="43">
        <f>T337</f>
        <v>39.700000000000003</v>
      </c>
      <c r="C346" s="43">
        <f>U337</f>
        <v>28.676999999999996</v>
      </c>
      <c r="D346" s="291">
        <f>MAX(T306:T335)</f>
        <v>13.4</v>
      </c>
    </row>
    <row r="347" spans="1:36" x14ac:dyDescent="0.25">
      <c r="A347" s="71" t="s">
        <v>23</v>
      </c>
      <c r="B347" s="43">
        <f>W337</f>
        <v>18.100000000000001</v>
      </c>
      <c r="C347" s="43">
        <f>X337</f>
        <v>51.796999999999997</v>
      </c>
      <c r="D347" s="291">
        <f>MAX(W306:W336)</f>
        <v>8.9</v>
      </c>
    </row>
    <row r="348" spans="1:36" x14ac:dyDescent="0.25">
      <c r="A348" s="70" t="s">
        <v>24</v>
      </c>
      <c r="B348" s="43">
        <f>Z337</f>
        <v>8.1</v>
      </c>
      <c r="C348" s="43">
        <f>AA337</f>
        <v>46.375</v>
      </c>
      <c r="D348" s="291">
        <f>MAX(Z306:Z335)</f>
        <v>4.3</v>
      </c>
    </row>
    <row r="349" spans="1:36" x14ac:dyDescent="0.25">
      <c r="A349" s="71" t="s">
        <v>34</v>
      </c>
      <c r="B349" s="72">
        <f>AC337</f>
        <v>0</v>
      </c>
      <c r="C349" s="72">
        <f>AD337</f>
        <v>12.196999999999999</v>
      </c>
      <c r="D349" s="291">
        <f>MAX(AC306:AC336)</f>
        <v>0</v>
      </c>
    </row>
    <row r="350" spans="1:36" s="57" customFormat="1" ht="13.8" x14ac:dyDescent="0.25">
      <c r="A350" s="70" t="s">
        <v>35</v>
      </c>
      <c r="B350" s="72">
        <f>AF337</f>
        <v>0</v>
      </c>
      <c r="C350" s="72">
        <f>AG337</f>
        <v>0</v>
      </c>
      <c r="D350" s="291">
        <f>MAX(AF306:AF336)</f>
        <v>0</v>
      </c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</row>
    <row r="351" spans="1:36" s="57" customFormat="1" ht="13.8" x14ac:dyDescent="0.25">
      <c r="A351" s="71" t="s">
        <v>36</v>
      </c>
      <c r="B351" s="72">
        <f>AI337</f>
        <v>0</v>
      </c>
      <c r="C351" s="72">
        <f>AJ337</f>
        <v>0</v>
      </c>
      <c r="D351" s="291">
        <f>MAX(AI306:AI335)</f>
        <v>0</v>
      </c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</row>
    <row r="352" spans="1:36" s="57" customFormat="1" ht="13.8" x14ac:dyDescent="0.25">
      <c r="A352" s="249" t="s">
        <v>38</v>
      </c>
      <c r="B352" s="250">
        <f>SUM(B340:B351)</f>
        <v>404.40000000000003</v>
      </c>
      <c r="C352" s="250">
        <f>SUM(C340:C351)</f>
        <v>183.70699999999999</v>
      </c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</row>
    <row r="353" spans="1:36" s="57" customFormat="1" ht="14.4" thickBot="1" x14ac:dyDescent="0.3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</row>
    <row r="354" spans="1:36" s="294" customFormat="1" ht="13.8" x14ac:dyDescent="0.25">
      <c r="A354" s="293"/>
      <c r="B354" s="328" t="s">
        <v>39</v>
      </c>
      <c r="C354" s="329"/>
      <c r="D354" s="330" t="s">
        <v>43</v>
      </c>
      <c r="E354" s="331"/>
      <c r="F354" s="328" t="s">
        <v>41</v>
      </c>
      <c r="G354" s="329"/>
      <c r="H354" s="332" t="s">
        <v>42</v>
      </c>
      <c r="I354" s="333"/>
      <c r="J354" s="328" t="s">
        <v>37</v>
      </c>
      <c r="K354" s="329"/>
      <c r="L354" s="330" t="s">
        <v>38</v>
      </c>
      <c r="M354" s="331"/>
      <c r="P354" s="293"/>
      <c r="Q354" s="293"/>
      <c r="R354" s="293"/>
      <c r="S354" s="293"/>
      <c r="T354" s="293"/>
      <c r="U354" s="293"/>
      <c r="V354" s="293"/>
      <c r="W354" s="293"/>
      <c r="X354" s="293"/>
      <c r="Y354" s="293"/>
      <c r="Z354" s="293"/>
      <c r="AA354" s="293"/>
      <c r="AB354" s="293"/>
      <c r="AC354" s="293"/>
      <c r="AD354" s="293"/>
    </row>
    <row r="355" spans="1:36" s="294" customFormat="1" ht="14.4" thickBot="1" x14ac:dyDescent="0.3">
      <c r="A355" s="293"/>
      <c r="B355" s="155" t="s">
        <v>14</v>
      </c>
      <c r="C355" s="112" t="s">
        <v>15</v>
      </c>
      <c r="D355" s="118" t="s">
        <v>14</v>
      </c>
      <c r="E355" s="253" t="s">
        <v>15</v>
      </c>
      <c r="F355" s="155" t="s">
        <v>14</v>
      </c>
      <c r="G355" s="112" t="s">
        <v>15</v>
      </c>
      <c r="H355" s="123" t="s">
        <v>14</v>
      </c>
      <c r="I355" s="259" t="s">
        <v>15</v>
      </c>
      <c r="J355" s="155" t="s">
        <v>14</v>
      </c>
      <c r="K355" s="112" t="s">
        <v>15</v>
      </c>
      <c r="L355" s="118" t="s">
        <v>14</v>
      </c>
      <c r="M355" s="253" t="s">
        <v>15</v>
      </c>
      <c r="P355" s="293"/>
      <c r="Q355" s="293"/>
      <c r="R355" s="293"/>
      <c r="S355" s="293"/>
      <c r="T355" s="293"/>
      <c r="U355" s="293"/>
      <c r="V355" s="293"/>
      <c r="W355" s="293"/>
      <c r="X355" s="293"/>
      <c r="Y355" s="293"/>
      <c r="Z355" s="293"/>
      <c r="AA355" s="293"/>
      <c r="AB355" s="293"/>
      <c r="AC355" s="293"/>
      <c r="AD355" s="293"/>
    </row>
    <row r="356" spans="1:36" s="57" customFormat="1" ht="13.8" x14ac:dyDescent="0.25">
      <c r="A356" s="255" t="s">
        <v>16</v>
      </c>
      <c r="B356" s="260">
        <v>108.30000000000001</v>
      </c>
      <c r="C356" s="261">
        <v>14.85</v>
      </c>
      <c r="D356" s="262">
        <v>35.799999999999997</v>
      </c>
      <c r="E356" s="263">
        <v>4.1459999999999999</v>
      </c>
      <c r="F356" s="260">
        <v>13.4</v>
      </c>
      <c r="G356" s="272">
        <v>3.1550000000000002</v>
      </c>
      <c r="H356" s="275">
        <v>2.3000000000000003</v>
      </c>
      <c r="I356" s="276">
        <v>3.8650000000000002</v>
      </c>
      <c r="J356" s="260">
        <v>63.7</v>
      </c>
      <c r="K356" s="261">
        <v>7.1020000000000003</v>
      </c>
      <c r="L356" s="262">
        <v>69.5</v>
      </c>
      <c r="M356" s="263">
        <v>6.945999999999998</v>
      </c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</row>
    <row r="357" spans="1:36" s="57" customFormat="1" ht="13.8" x14ac:dyDescent="0.25">
      <c r="A357" s="256" t="s">
        <v>17</v>
      </c>
      <c r="B357" s="264">
        <v>119.2</v>
      </c>
      <c r="C357" s="265">
        <v>13.132999999999999</v>
      </c>
      <c r="D357" s="266">
        <v>81.399999999999991</v>
      </c>
      <c r="E357" s="267">
        <v>10.46</v>
      </c>
      <c r="F357" s="264">
        <v>33.800000000000004</v>
      </c>
      <c r="G357" s="273">
        <v>6.1639999999999997</v>
      </c>
      <c r="H357" s="277">
        <v>25.099999999999998</v>
      </c>
      <c r="I357" s="278">
        <v>5.4749999999999988</v>
      </c>
      <c r="J357" s="264">
        <v>4.8</v>
      </c>
      <c r="K357" s="265">
        <v>9.6549999999999994</v>
      </c>
      <c r="L357" s="266">
        <v>50.7</v>
      </c>
      <c r="M357" s="267">
        <v>8.4670000000000005</v>
      </c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</row>
    <row r="358" spans="1:36" s="57" customFormat="1" ht="13.8" x14ac:dyDescent="0.25">
      <c r="A358" s="256" t="s">
        <v>18</v>
      </c>
      <c r="B358" s="264">
        <v>4</v>
      </c>
      <c r="C358" s="265">
        <v>10.593999999999999</v>
      </c>
      <c r="D358" s="266">
        <v>75.900000000000006</v>
      </c>
      <c r="E358" s="267">
        <v>13.597000000000003</v>
      </c>
      <c r="F358" s="264">
        <v>41.800000000000004</v>
      </c>
      <c r="G358" s="273">
        <v>4.4260000000000002</v>
      </c>
      <c r="H358" s="277">
        <v>117.14999999999999</v>
      </c>
      <c r="I358" s="278">
        <v>23.526999999999997</v>
      </c>
      <c r="J358" s="264">
        <v>26.3</v>
      </c>
      <c r="K358" s="265">
        <v>7.1640000000000006</v>
      </c>
      <c r="L358" s="266">
        <v>4.2</v>
      </c>
      <c r="M358" s="267">
        <v>7.0629999999999988</v>
      </c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</row>
    <row r="359" spans="1:36" s="57" customFormat="1" ht="13.8" x14ac:dyDescent="0.25">
      <c r="A359" s="256" t="s">
        <v>19</v>
      </c>
      <c r="B359" s="264">
        <v>46.900000000000006</v>
      </c>
      <c r="C359" s="265">
        <v>7.1130000000000004</v>
      </c>
      <c r="D359" s="266">
        <v>53</v>
      </c>
      <c r="E359" s="267">
        <v>13.722</v>
      </c>
      <c r="F359" s="264">
        <v>6.1000000000000005</v>
      </c>
      <c r="G359" s="273">
        <v>3.854000000000001</v>
      </c>
      <c r="H359" s="277">
        <v>20.3</v>
      </c>
      <c r="I359" s="278">
        <v>14.264999999999997</v>
      </c>
      <c r="J359" s="264">
        <v>52.2</v>
      </c>
      <c r="K359" s="265">
        <v>6.2</v>
      </c>
      <c r="L359" s="266">
        <v>42.8</v>
      </c>
      <c r="M359" s="267">
        <v>7.06</v>
      </c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</row>
    <row r="360" spans="1:36" s="57" customFormat="1" ht="13.8" x14ac:dyDescent="0.25">
      <c r="A360" s="256" t="s">
        <v>20</v>
      </c>
      <c r="B360" s="264">
        <v>23.8</v>
      </c>
      <c r="C360" s="265">
        <v>8.261000000000001</v>
      </c>
      <c r="D360" s="266">
        <v>0.2</v>
      </c>
      <c r="E360" s="267">
        <v>9.8580000000000005</v>
      </c>
      <c r="F360" s="264">
        <v>17.700000000000003</v>
      </c>
      <c r="G360" s="273">
        <v>3.23</v>
      </c>
      <c r="H360" s="277">
        <v>7.6999999999999993</v>
      </c>
      <c r="I360" s="278">
        <v>6.9109999999999987</v>
      </c>
      <c r="J360" s="264">
        <v>54.2</v>
      </c>
      <c r="K360" s="265">
        <v>16.984000000000002</v>
      </c>
      <c r="L360" s="266">
        <v>9.6999999999999993</v>
      </c>
      <c r="M360" s="267">
        <v>5.9489999999999981</v>
      </c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</row>
    <row r="361" spans="1:36" s="57" customFormat="1" ht="13.8" x14ac:dyDescent="0.25">
      <c r="A361" s="256" t="s">
        <v>21</v>
      </c>
      <c r="B361" s="264">
        <v>17.7</v>
      </c>
      <c r="C361" s="265">
        <v>8.5060000000000002</v>
      </c>
      <c r="D361" s="266">
        <v>58.7</v>
      </c>
      <c r="E361" s="267">
        <v>11.288000000000002</v>
      </c>
      <c r="F361" s="264">
        <v>129.30000000000001</v>
      </c>
      <c r="G361" s="273">
        <v>8.8759999999999994</v>
      </c>
      <c r="H361" s="277">
        <v>8.8000000000000007</v>
      </c>
      <c r="I361" s="278">
        <v>10.196000000000002</v>
      </c>
      <c r="J361" s="264">
        <v>189.1</v>
      </c>
      <c r="K361" s="265">
        <v>23.79</v>
      </c>
      <c r="L361" s="266">
        <v>161.6</v>
      </c>
      <c r="M361" s="267">
        <v>9.1760000000000019</v>
      </c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</row>
    <row r="362" spans="1:36" s="57" customFormat="1" ht="13.8" x14ac:dyDescent="0.25">
      <c r="A362" s="256" t="s">
        <v>22</v>
      </c>
      <c r="B362" s="264">
        <v>113.90000000000002</v>
      </c>
      <c r="C362" s="265">
        <v>13.902000000000001</v>
      </c>
      <c r="D362" s="266">
        <v>127.00000000000001</v>
      </c>
      <c r="E362" s="267">
        <v>16.640000000000004</v>
      </c>
      <c r="F362" s="264">
        <v>77.599999999999994</v>
      </c>
      <c r="G362" s="273">
        <v>19.088999999999999</v>
      </c>
      <c r="H362" s="277">
        <v>0</v>
      </c>
      <c r="I362" s="278">
        <v>11.315999999999999</v>
      </c>
      <c r="J362" s="264">
        <v>19.2</v>
      </c>
      <c r="K362" s="265">
        <v>40.858000000000004</v>
      </c>
      <c r="L362" s="266">
        <v>39.700000000000003</v>
      </c>
      <c r="M362" s="267">
        <v>28.676999999999996</v>
      </c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</row>
    <row r="363" spans="1:36" s="57" customFormat="1" ht="13.8" x14ac:dyDescent="0.25">
      <c r="A363" s="256" t="s">
        <v>23</v>
      </c>
      <c r="B363" s="264">
        <v>0</v>
      </c>
      <c r="C363" s="265">
        <v>33.74</v>
      </c>
      <c r="D363" s="266">
        <v>51.400000000000006</v>
      </c>
      <c r="E363" s="267">
        <v>30.786999999999992</v>
      </c>
      <c r="F363" s="264">
        <v>23.6</v>
      </c>
      <c r="G363" s="273">
        <v>46.423000000000002</v>
      </c>
      <c r="H363" s="277">
        <v>57.600000000000009</v>
      </c>
      <c r="I363" s="278">
        <v>10.707999999999998</v>
      </c>
      <c r="J363" s="264">
        <v>14.3</v>
      </c>
      <c r="K363" s="265">
        <v>45.586999999999989</v>
      </c>
      <c r="L363" s="266">
        <v>18.100000000000001</v>
      </c>
      <c r="M363" s="267">
        <v>51.796999999999997</v>
      </c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</row>
    <row r="364" spans="1:36" s="57" customFormat="1" ht="13.8" x14ac:dyDescent="0.25">
      <c r="A364" s="256" t="s">
        <v>24</v>
      </c>
      <c r="B364" s="264">
        <v>0.5</v>
      </c>
      <c r="C364" s="265">
        <v>21.271000000000001</v>
      </c>
      <c r="D364" s="266">
        <v>13.899999999999999</v>
      </c>
      <c r="E364" s="267">
        <v>18.657000000000004</v>
      </c>
      <c r="F364" s="264">
        <v>1.2</v>
      </c>
      <c r="G364" s="273">
        <v>17.251999999999999</v>
      </c>
      <c r="H364" s="277">
        <v>49</v>
      </c>
      <c r="I364" s="278">
        <v>13.797999999999995</v>
      </c>
      <c r="J364" s="264">
        <v>1.2</v>
      </c>
      <c r="K364" s="265">
        <v>24.702000000000012</v>
      </c>
      <c r="L364" s="266">
        <f t="shared" ref="L364:M367" si="0">B348</f>
        <v>8.1</v>
      </c>
      <c r="M364" s="267">
        <f t="shared" si="0"/>
        <v>46.375</v>
      </c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</row>
    <row r="365" spans="1:36" s="57" customFormat="1" ht="13.8" x14ac:dyDescent="0.25">
      <c r="A365" s="256" t="s">
        <v>34</v>
      </c>
      <c r="B365" s="264">
        <v>0.2</v>
      </c>
      <c r="C365" s="265">
        <v>8.0140000000000011</v>
      </c>
      <c r="D365" s="266">
        <v>0</v>
      </c>
      <c r="E365" s="267">
        <v>7.5779999999999985</v>
      </c>
      <c r="F365" s="264">
        <v>0</v>
      </c>
      <c r="G365" s="273">
        <v>6.9150000000000018</v>
      </c>
      <c r="H365" s="277">
        <v>0</v>
      </c>
      <c r="I365" s="278">
        <v>4.1350000000000016</v>
      </c>
      <c r="J365" s="264">
        <v>0</v>
      </c>
      <c r="K365" s="265">
        <v>11.745999999999999</v>
      </c>
      <c r="L365" s="266">
        <f t="shared" si="0"/>
        <v>0</v>
      </c>
      <c r="M365" s="267">
        <f t="shared" si="0"/>
        <v>12.196999999999999</v>
      </c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</row>
    <row r="366" spans="1:36" s="57" customFormat="1" ht="13.8" x14ac:dyDescent="0.25">
      <c r="A366" s="256" t="s">
        <v>35</v>
      </c>
      <c r="B366" s="264">
        <v>2.8</v>
      </c>
      <c r="C366" s="265">
        <v>5.3379999999999992</v>
      </c>
      <c r="D366" s="266">
        <v>0.2</v>
      </c>
      <c r="E366" s="267">
        <v>4.1370000000000005</v>
      </c>
      <c r="F366" s="264">
        <v>14.700000000000001</v>
      </c>
      <c r="G366" s="273">
        <v>4.3949999999999996</v>
      </c>
      <c r="H366" s="277">
        <v>0</v>
      </c>
      <c r="I366" s="278">
        <v>2.64</v>
      </c>
      <c r="J366" s="264">
        <v>3.3</v>
      </c>
      <c r="K366" s="265">
        <v>6.588000000000001</v>
      </c>
      <c r="L366" s="266">
        <f t="shared" si="0"/>
        <v>0</v>
      </c>
      <c r="M366" s="267">
        <f t="shared" si="0"/>
        <v>0</v>
      </c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</row>
    <row r="367" spans="1:36" s="57" customFormat="1" ht="14.4" thickBot="1" x14ac:dyDescent="0.3">
      <c r="A367" s="257" t="s">
        <v>36</v>
      </c>
      <c r="B367" s="268">
        <v>56.900000000000006</v>
      </c>
      <c r="C367" s="269">
        <v>5.1849999999999996</v>
      </c>
      <c r="D367" s="270">
        <v>15.3</v>
      </c>
      <c r="E367" s="271">
        <v>3.9940000000000011</v>
      </c>
      <c r="F367" s="268">
        <v>14.900000000000002</v>
      </c>
      <c r="G367" s="274">
        <v>3.761000000000001</v>
      </c>
      <c r="H367" s="279">
        <v>13.099999999999998</v>
      </c>
      <c r="I367" s="280">
        <v>2.5630000000000006</v>
      </c>
      <c r="J367" s="268">
        <v>16.3</v>
      </c>
      <c r="K367" s="269">
        <v>5.5149999999999997</v>
      </c>
      <c r="L367" s="270">
        <f t="shared" si="0"/>
        <v>0</v>
      </c>
      <c r="M367" s="271">
        <f t="shared" si="0"/>
        <v>0</v>
      </c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</row>
    <row r="368" spans="1:36" s="57" customFormat="1" ht="14.4" thickBot="1" x14ac:dyDescent="0.3">
      <c r="A368" s="54"/>
      <c r="B368" s="254">
        <v>494.20000000000005</v>
      </c>
      <c r="C368" s="252">
        <v>149.90700000000001</v>
      </c>
      <c r="D368" s="258">
        <v>512.79999999999995</v>
      </c>
      <c r="E368" s="251">
        <v>144.864</v>
      </c>
      <c r="F368" s="281">
        <f t="shared" ref="F368:K368" si="1">SUM(F356:F367)</f>
        <v>374.1</v>
      </c>
      <c r="G368" s="282">
        <f t="shared" si="1"/>
        <v>127.53999999999999</v>
      </c>
      <c r="H368" s="283">
        <f t="shared" si="1"/>
        <v>301.05</v>
      </c>
      <c r="I368" s="283">
        <f t="shared" si="1"/>
        <v>109.39899999999999</v>
      </c>
      <c r="J368" s="281">
        <f t="shared" si="1"/>
        <v>444.59999999999997</v>
      </c>
      <c r="K368" s="281">
        <f t="shared" si="1"/>
        <v>205.89100000000002</v>
      </c>
      <c r="L368" s="289">
        <v>404.40000000000003</v>
      </c>
      <c r="M368" s="284">
        <v>183.12099999999998</v>
      </c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</row>
    <row r="369" spans="1:36" s="57" customFormat="1" ht="14.4" thickBot="1" x14ac:dyDescent="0.3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</row>
    <row r="370" spans="1:36" s="56" customFormat="1" ht="16.2" thickBot="1" x14ac:dyDescent="0.35">
      <c r="A370" s="311" t="s">
        <v>53</v>
      </c>
      <c r="B370" s="302" t="s">
        <v>39</v>
      </c>
      <c r="C370" s="303" t="s">
        <v>43</v>
      </c>
      <c r="D370" s="302" t="s">
        <v>41</v>
      </c>
      <c r="E370" s="304" t="s">
        <v>42</v>
      </c>
      <c r="F370" s="302" t="s">
        <v>37</v>
      </c>
      <c r="G370" s="305" t="s">
        <v>38</v>
      </c>
      <c r="H370" s="301"/>
      <c r="I370" s="302" t="s">
        <v>39</v>
      </c>
      <c r="J370" s="303" t="s">
        <v>43</v>
      </c>
      <c r="K370" s="302" t="s">
        <v>41</v>
      </c>
      <c r="L370" s="304" t="s">
        <v>42</v>
      </c>
      <c r="M370" s="302" t="s">
        <v>37</v>
      </c>
      <c r="N370" s="305" t="s">
        <v>38</v>
      </c>
      <c r="O370" s="301"/>
      <c r="P370" s="301"/>
      <c r="Q370" s="301"/>
      <c r="R370" s="301"/>
      <c r="S370" s="301"/>
      <c r="T370" s="301"/>
      <c r="U370" s="301"/>
      <c r="V370" s="301"/>
      <c r="W370" s="301"/>
      <c r="X370" s="301"/>
      <c r="Y370" s="301"/>
      <c r="Z370" s="301"/>
      <c r="AA370" s="301"/>
      <c r="AB370" s="301"/>
      <c r="AC370" s="301"/>
      <c r="AD370" s="301"/>
    </row>
    <row r="371" spans="1:36" s="57" customFormat="1" ht="14.4" thickBot="1" x14ac:dyDescent="0.3">
      <c r="A371" s="255" t="s">
        <v>16</v>
      </c>
      <c r="B371" s="260">
        <v>108.30000000000001</v>
      </c>
      <c r="C371" s="262">
        <v>35.799999999999997</v>
      </c>
      <c r="D371" s="260">
        <v>13.4</v>
      </c>
      <c r="E371" s="275">
        <v>2.3000000000000003</v>
      </c>
      <c r="F371" s="260">
        <v>63.7</v>
      </c>
      <c r="G371" s="262">
        <v>69.5</v>
      </c>
      <c r="H371" s="54"/>
      <c r="I371" s="306">
        <v>494.20000000000005</v>
      </c>
      <c r="J371" s="306">
        <v>512.79999999999995</v>
      </c>
      <c r="K371" s="307">
        <v>374.1</v>
      </c>
      <c r="L371" s="308">
        <v>301.05</v>
      </c>
      <c r="M371" s="307">
        <v>444.59999999999997</v>
      </c>
      <c r="N371" s="309">
        <v>404.40000000000003</v>
      </c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</row>
    <row r="372" spans="1:36" s="57" customFormat="1" ht="13.8" x14ac:dyDescent="0.25">
      <c r="A372" s="256" t="s">
        <v>17</v>
      </c>
      <c r="B372" s="264">
        <v>119.2</v>
      </c>
      <c r="C372" s="266">
        <v>81.399999999999991</v>
      </c>
      <c r="D372" s="264">
        <v>33.800000000000004</v>
      </c>
      <c r="E372" s="277">
        <v>25.099999999999998</v>
      </c>
      <c r="F372" s="264">
        <v>4.8</v>
      </c>
      <c r="G372" s="266">
        <v>50.7</v>
      </c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</row>
    <row r="373" spans="1:36" s="57" customFormat="1" ht="13.8" x14ac:dyDescent="0.25">
      <c r="A373" s="256" t="s">
        <v>18</v>
      </c>
      <c r="B373" s="264">
        <v>4</v>
      </c>
      <c r="C373" s="266">
        <v>75.900000000000006</v>
      </c>
      <c r="D373" s="264">
        <v>41.800000000000004</v>
      </c>
      <c r="E373" s="277">
        <v>117.14999999999999</v>
      </c>
      <c r="F373" s="264">
        <v>26.3</v>
      </c>
      <c r="G373" s="266">
        <v>4.2</v>
      </c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</row>
    <row r="374" spans="1:36" s="57" customFormat="1" ht="13.8" x14ac:dyDescent="0.25">
      <c r="A374" s="256" t="s">
        <v>19</v>
      </c>
      <c r="B374" s="264">
        <v>46.900000000000006</v>
      </c>
      <c r="C374" s="266">
        <v>53</v>
      </c>
      <c r="D374" s="264">
        <v>6.1000000000000005</v>
      </c>
      <c r="E374" s="277">
        <v>20.3</v>
      </c>
      <c r="F374" s="264">
        <v>52.2</v>
      </c>
      <c r="G374" s="266">
        <v>42.8</v>
      </c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</row>
    <row r="375" spans="1:36" s="57" customFormat="1" ht="13.8" x14ac:dyDescent="0.25">
      <c r="A375" s="256" t="s">
        <v>20</v>
      </c>
      <c r="B375" s="264">
        <v>23.8</v>
      </c>
      <c r="C375" s="266">
        <v>0.2</v>
      </c>
      <c r="D375" s="264">
        <v>17.700000000000003</v>
      </c>
      <c r="E375" s="277">
        <v>7.6999999999999993</v>
      </c>
      <c r="F375" s="264">
        <v>54.2</v>
      </c>
      <c r="G375" s="266">
        <v>9.6999999999999993</v>
      </c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</row>
    <row r="376" spans="1:36" s="57" customFormat="1" ht="13.8" x14ac:dyDescent="0.25">
      <c r="A376" s="256" t="s">
        <v>21</v>
      </c>
      <c r="B376" s="264">
        <v>17.7</v>
      </c>
      <c r="C376" s="266">
        <v>58.7</v>
      </c>
      <c r="D376" s="264">
        <v>129.30000000000001</v>
      </c>
      <c r="E376" s="277">
        <v>8.8000000000000007</v>
      </c>
      <c r="F376" s="264">
        <v>189.1</v>
      </c>
      <c r="G376" s="266">
        <v>161.6</v>
      </c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</row>
    <row r="377" spans="1:36" s="57" customFormat="1" ht="13.8" x14ac:dyDescent="0.25">
      <c r="A377" s="256" t="s">
        <v>22</v>
      </c>
      <c r="B377" s="264">
        <v>113.90000000000002</v>
      </c>
      <c r="C377" s="266">
        <v>127.00000000000001</v>
      </c>
      <c r="D377" s="264">
        <v>77.599999999999994</v>
      </c>
      <c r="E377" s="277">
        <v>0</v>
      </c>
      <c r="F377" s="264">
        <v>19.2</v>
      </c>
      <c r="G377" s="266">
        <v>39.700000000000003</v>
      </c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</row>
    <row r="378" spans="1:36" s="57" customFormat="1" ht="13.8" x14ac:dyDescent="0.25">
      <c r="A378" s="256" t="s">
        <v>23</v>
      </c>
      <c r="B378" s="264">
        <v>0</v>
      </c>
      <c r="C378" s="266">
        <v>51.400000000000006</v>
      </c>
      <c r="D378" s="264">
        <v>23.6</v>
      </c>
      <c r="E378" s="277">
        <v>57.600000000000009</v>
      </c>
      <c r="F378" s="264">
        <v>14.3</v>
      </c>
      <c r="G378" s="266">
        <v>18.100000000000001</v>
      </c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</row>
    <row r="379" spans="1:36" s="57" customFormat="1" ht="13.8" x14ac:dyDescent="0.25">
      <c r="A379" s="256" t="s">
        <v>24</v>
      </c>
      <c r="B379" s="264">
        <v>0.5</v>
      </c>
      <c r="C379" s="266">
        <v>13.899999999999999</v>
      </c>
      <c r="D379" s="264">
        <v>1.2</v>
      </c>
      <c r="E379" s="277">
        <v>49</v>
      </c>
      <c r="F379" s="264">
        <v>1.2</v>
      </c>
      <c r="G379" s="266">
        <v>8.1</v>
      </c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</row>
    <row r="380" spans="1:36" s="57" customFormat="1" ht="13.8" x14ac:dyDescent="0.25">
      <c r="A380" s="256" t="s">
        <v>34</v>
      </c>
      <c r="B380" s="264">
        <v>0.2</v>
      </c>
      <c r="C380" s="266">
        <v>0</v>
      </c>
      <c r="D380" s="264">
        <v>0</v>
      </c>
      <c r="E380" s="277">
        <v>0</v>
      </c>
      <c r="F380" s="264">
        <v>0</v>
      </c>
      <c r="G380" s="266">
        <v>0</v>
      </c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</row>
    <row r="381" spans="1:36" s="57" customFormat="1" ht="13.8" x14ac:dyDescent="0.25">
      <c r="A381" s="256" t="s">
        <v>35</v>
      </c>
      <c r="B381" s="264">
        <v>2.8</v>
      </c>
      <c r="C381" s="266">
        <v>0.2</v>
      </c>
      <c r="D381" s="264">
        <v>14.700000000000001</v>
      </c>
      <c r="E381" s="277">
        <v>0</v>
      </c>
      <c r="F381" s="264">
        <v>3.3</v>
      </c>
      <c r="G381" s="266">
        <v>0</v>
      </c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</row>
    <row r="382" spans="1:36" s="57" customFormat="1" ht="14.4" thickBot="1" x14ac:dyDescent="0.3">
      <c r="A382" s="257" t="s">
        <v>36</v>
      </c>
      <c r="B382" s="268">
        <v>56.900000000000006</v>
      </c>
      <c r="C382" s="270">
        <v>15.3</v>
      </c>
      <c r="D382" s="268">
        <v>14.900000000000002</v>
      </c>
      <c r="E382" s="279">
        <v>13.099999999999998</v>
      </c>
      <c r="F382" s="268">
        <v>16.3</v>
      </c>
      <c r="G382" s="270">
        <v>0</v>
      </c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</row>
    <row r="383" spans="1:36" s="57" customFormat="1" ht="14.4" thickBot="1" x14ac:dyDescent="0.3">
      <c r="A383" s="310" t="s">
        <v>54</v>
      </c>
      <c r="B383" s="306">
        <v>494.20000000000005</v>
      </c>
      <c r="C383" s="306">
        <v>512.79999999999995</v>
      </c>
      <c r="D383" s="307">
        <f>SUM(D371:D382)</f>
        <v>374.1</v>
      </c>
      <c r="E383" s="308">
        <f>SUM(E371:E382)</f>
        <v>301.05</v>
      </c>
      <c r="F383" s="307">
        <f>SUM(F371:F382)</f>
        <v>444.59999999999997</v>
      </c>
      <c r="G383" s="309">
        <v>404.40000000000003</v>
      </c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</row>
    <row r="384" spans="1:36" s="57" customFormat="1" ht="14.4" thickBot="1" x14ac:dyDescent="0.3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</row>
    <row r="385" spans="1:36" s="300" customFormat="1" ht="16.2" thickBot="1" x14ac:dyDescent="0.35">
      <c r="A385" s="311" t="s">
        <v>53</v>
      </c>
      <c r="B385" s="296" t="s">
        <v>39</v>
      </c>
      <c r="C385" s="297" t="s">
        <v>43</v>
      </c>
      <c r="D385" s="296" t="s">
        <v>41</v>
      </c>
      <c r="E385" s="298" t="s">
        <v>42</v>
      </c>
      <c r="F385" s="296" t="s">
        <v>37</v>
      </c>
      <c r="G385" s="297" t="s">
        <v>38</v>
      </c>
      <c r="H385" s="299"/>
      <c r="I385" s="302" t="s">
        <v>39</v>
      </c>
      <c r="J385" s="303" t="s">
        <v>43</v>
      </c>
      <c r="K385" s="302" t="s">
        <v>41</v>
      </c>
      <c r="L385" s="304" t="s">
        <v>42</v>
      </c>
      <c r="M385" s="302" t="s">
        <v>37</v>
      </c>
      <c r="N385" s="305" t="s">
        <v>38</v>
      </c>
      <c r="O385" s="299"/>
      <c r="P385" s="299"/>
      <c r="Q385" s="299"/>
      <c r="R385" s="299"/>
      <c r="S385" s="299"/>
      <c r="T385" s="299"/>
      <c r="U385" s="299"/>
      <c r="V385" s="299"/>
      <c r="W385" s="299"/>
      <c r="X385" s="299"/>
      <c r="Y385" s="299"/>
      <c r="Z385" s="299"/>
      <c r="AA385" s="299"/>
      <c r="AB385" s="299"/>
      <c r="AC385" s="299"/>
      <c r="AD385" s="299"/>
    </row>
    <row r="386" spans="1:36" s="57" customFormat="1" ht="14.4" thickBot="1" x14ac:dyDescent="0.3">
      <c r="A386" s="255" t="s">
        <v>16</v>
      </c>
      <c r="B386" s="261">
        <v>14.85</v>
      </c>
      <c r="C386" s="263">
        <v>4.1459999999999999</v>
      </c>
      <c r="D386" s="272">
        <v>3.1550000000000002</v>
      </c>
      <c r="E386" s="276">
        <v>3.8650000000000002</v>
      </c>
      <c r="F386" s="261">
        <v>7.1020000000000003</v>
      </c>
      <c r="G386" s="263">
        <v>6.945999999999998</v>
      </c>
      <c r="H386" s="54"/>
      <c r="I386" s="306">
        <v>149.90700000000001</v>
      </c>
      <c r="J386" s="306">
        <v>144.864</v>
      </c>
      <c r="K386" s="307">
        <v>127.53999999999999</v>
      </c>
      <c r="L386" s="308">
        <v>109.39899999999999</v>
      </c>
      <c r="M386" s="307">
        <v>205.89100000000002</v>
      </c>
      <c r="N386" s="309">
        <v>183.12099999999998</v>
      </c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</row>
    <row r="387" spans="1:36" s="57" customFormat="1" ht="13.8" x14ac:dyDescent="0.25">
      <c r="A387" s="256" t="s">
        <v>17</v>
      </c>
      <c r="B387" s="265">
        <v>13.132999999999999</v>
      </c>
      <c r="C387" s="267">
        <v>10.46</v>
      </c>
      <c r="D387" s="273">
        <v>6.1639999999999997</v>
      </c>
      <c r="E387" s="278">
        <v>5.4749999999999988</v>
      </c>
      <c r="F387" s="265">
        <v>9.6549999999999994</v>
      </c>
      <c r="G387" s="267">
        <v>8.4670000000000005</v>
      </c>
      <c r="H387" s="54"/>
      <c r="I387" s="315">
        <f>I386*103</f>
        <v>15440.421</v>
      </c>
      <c r="J387" s="315">
        <f t="shared" ref="J387:N387" si="2">J386*103</f>
        <v>14920.992</v>
      </c>
      <c r="K387" s="315">
        <f t="shared" si="2"/>
        <v>13136.619999999999</v>
      </c>
      <c r="L387" s="315">
        <f t="shared" si="2"/>
        <v>11268.096999999998</v>
      </c>
      <c r="M387" s="315">
        <f t="shared" si="2"/>
        <v>21206.773000000001</v>
      </c>
      <c r="N387" s="315">
        <f t="shared" si="2"/>
        <v>18861.463</v>
      </c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</row>
    <row r="388" spans="1:36" s="57" customFormat="1" ht="13.8" x14ac:dyDescent="0.25">
      <c r="A388" s="256" t="s">
        <v>18</v>
      </c>
      <c r="B388" s="265">
        <v>10.593999999999999</v>
      </c>
      <c r="C388" s="267">
        <v>13.597000000000003</v>
      </c>
      <c r="D388" s="273">
        <v>4.4260000000000002</v>
      </c>
      <c r="E388" s="278">
        <v>23.526999999999997</v>
      </c>
      <c r="F388" s="265">
        <v>7.1640000000000006</v>
      </c>
      <c r="G388" s="267">
        <v>7.0629999999999988</v>
      </c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</row>
    <row r="389" spans="1:36" s="57" customFormat="1" ht="13.8" x14ac:dyDescent="0.25">
      <c r="A389" s="256" t="s">
        <v>19</v>
      </c>
      <c r="B389" s="265">
        <v>7.1130000000000004</v>
      </c>
      <c r="C389" s="267">
        <v>13.722</v>
      </c>
      <c r="D389" s="273">
        <v>3.854000000000001</v>
      </c>
      <c r="E389" s="278">
        <v>14.264999999999997</v>
      </c>
      <c r="F389" s="265">
        <v>6.2</v>
      </c>
      <c r="G389" s="267">
        <v>7.06</v>
      </c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</row>
    <row r="390" spans="1:36" s="57" customFormat="1" ht="13.8" x14ac:dyDescent="0.25">
      <c r="A390" s="256" t="s">
        <v>20</v>
      </c>
      <c r="B390" s="265">
        <v>8.261000000000001</v>
      </c>
      <c r="C390" s="267">
        <v>9.8580000000000005</v>
      </c>
      <c r="D390" s="273">
        <v>3.23</v>
      </c>
      <c r="E390" s="278">
        <v>6.9109999999999987</v>
      </c>
      <c r="F390" s="265">
        <v>16.984000000000002</v>
      </c>
      <c r="G390" s="267">
        <v>5.9489999999999981</v>
      </c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</row>
    <row r="391" spans="1:36" s="57" customFormat="1" ht="13.8" x14ac:dyDescent="0.25">
      <c r="A391" s="256" t="s">
        <v>21</v>
      </c>
      <c r="B391" s="265">
        <v>8.5060000000000002</v>
      </c>
      <c r="C391" s="267">
        <v>11.288000000000002</v>
      </c>
      <c r="D391" s="273">
        <v>8.8759999999999994</v>
      </c>
      <c r="E391" s="278">
        <v>10.196000000000002</v>
      </c>
      <c r="F391" s="265">
        <v>23.79</v>
      </c>
      <c r="G391" s="267">
        <v>9.1760000000000019</v>
      </c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</row>
    <row r="392" spans="1:36" s="57" customFormat="1" ht="13.8" x14ac:dyDescent="0.25">
      <c r="A392" s="256" t="s">
        <v>22</v>
      </c>
      <c r="B392" s="265">
        <v>13.902000000000001</v>
      </c>
      <c r="C392" s="267">
        <v>16.640000000000004</v>
      </c>
      <c r="D392" s="273">
        <v>19.088999999999999</v>
      </c>
      <c r="E392" s="278">
        <v>11.315999999999999</v>
      </c>
      <c r="F392" s="265">
        <v>40.858000000000004</v>
      </c>
      <c r="G392" s="267">
        <v>28.676999999999996</v>
      </c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</row>
    <row r="393" spans="1:36" s="57" customFormat="1" ht="13.8" x14ac:dyDescent="0.25">
      <c r="A393" s="256" t="s">
        <v>23</v>
      </c>
      <c r="B393" s="265">
        <v>33.74</v>
      </c>
      <c r="C393" s="267">
        <v>30.786999999999992</v>
      </c>
      <c r="D393" s="273">
        <v>46.423000000000002</v>
      </c>
      <c r="E393" s="278">
        <v>10.707999999999998</v>
      </c>
      <c r="F393" s="265">
        <v>45.586999999999989</v>
      </c>
      <c r="G393" s="267">
        <v>51.796999999999997</v>
      </c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</row>
    <row r="394" spans="1:36" s="57" customFormat="1" ht="13.8" x14ac:dyDescent="0.25">
      <c r="A394" s="256" t="s">
        <v>24</v>
      </c>
      <c r="B394" s="265">
        <v>21.271000000000001</v>
      </c>
      <c r="C394" s="267">
        <v>18.657000000000004</v>
      </c>
      <c r="D394" s="273">
        <v>17.251999999999999</v>
      </c>
      <c r="E394" s="278">
        <v>13.797999999999995</v>
      </c>
      <c r="F394" s="265">
        <v>24.702000000000012</v>
      </c>
      <c r="G394" s="267">
        <v>46.375</v>
      </c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</row>
    <row r="395" spans="1:36" s="57" customFormat="1" ht="13.8" x14ac:dyDescent="0.25">
      <c r="A395" s="256" t="s">
        <v>34</v>
      </c>
      <c r="B395" s="265">
        <v>8.0140000000000011</v>
      </c>
      <c r="C395" s="267">
        <v>7.5779999999999985</v>
      </c>
      <c r="D395" s="273">
        <v>6.9150000000000018</v>
      </c>
      <c r="E395" s="278">
        <v>4.1350000000000016</v>
      </c>
      <c r="F395" s="265">
        <v>11.745999999999999</v>
      </c>
      <c r="G395" s="267">
        <f>C349</f>
        <v>12.196999999999999</v>
      </c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</row>
    <row r="396" spans="1:36" s="57" customFormat="1" ht="13.8" x14ac:dyDescent="0.25">
      <c r="A396" s="256" t="s">
        <v>35</v>
      </c>
      <c r="B396" s="265">
        <v>5.3379999999999992</v>
      </c>
      <c r="C396" s="267">
        <v>4.1370000000000005</v>
      </c>
      <c r="D396" s="273">
        <v>4.3949999999999996</v>
      </c>
      <c r="E396" s="278">
        <v>2.64</v>
      </c>
      <c r="F396" s="265">
        <v>6.588000000000001</v>
      </c>
      <c r="G396" s="267">
        <v>0</v>
      </c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</row>
    <row r="397" spans="1:36" s="57" customFormat="1" ht="14.4" thickBot="1" x14ac:dyDescent="0.3">
      <c r="A397" s="257" t="s">
        <v>36</v>
      </c>
      <c r="B397" s="269">
        <v>5.1849999999999996</v>
      </c>
      <c r="C397" s="271">
        <v>3.9940000000000011</v>
      </c>
      <c r="D397" s="274">
        <v>3.761000000000001</v>
      </c>
      <c r="E397" s="280">
        <v>2.5630000000000006</v>
      </c>
      <c r="F397" s="269">
        <v>5.5149999999999997</v>
      </c>
      <c r="G397" s="271">
        <v>0</v>
      </c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</row>
    <row r="398" spans="1:36" s="57" customFormat="1" ht="14.4" thickBot="1" x14ac:dyDescent="0.3">
      <c r="A398" s="310" t="s">
        <v>54</v>
      </c>
      <c r="B398" s="312">
        <f t="shared" ref="B398:G398" si="3">SUM(B386:B397)</f>
        <v>149.90700000000001</v>
      </c>
      <c r="C398" s="312">
        <f t="shared" si="3"/>
        <v>144.864</v>
      </c>
      <c r="D398" s="313">
        <f t="shared" si="3"/>
        <v>127.53999999999999</v>
      </c>
      <c r="E398" s="308">
        <f t="shared" si="3"/>
        <v>109.39899999999999</v>
      </c>
      <c r="F398" s="307">
        <f t="shared" si="3"/>
        <v>205.89100000000002</v>
      </c>
      <c r="G398" s="314">
        <f t="shared" si="3"/>
        <v>183.70699999999999</v>
      </c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</row>
    <row r="399" spans="1:36" s="57" customFormat="1" ht="13.8" x14ac:dyDescent="0.25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</row>
    <row r="400" spans="1:36" s="57" customFormat="1" ht="13.8" x14ac:dyDescent="0.25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</row>
    <row r="401" spans="1:36" s="57" customFormat="1" ht="13.8" x14ac:dyDescent="0.25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</row>
    <row r="402" spans="1:36" s="57" customFormat="1" ht="13.8" x14ac:dyDescent="0.25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</row>
    <row r="403" spans="1:36" ht="13.8" x14ac:dyDescent="0.25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5"/>
      <c r="O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</row>
    <row r="404" spans="1:36" ht="13.8" x14ac:dyDescent="0.25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</row>
    <row r="405" spans="1:36" ht="13.8" x14ac:dyDescent="0.25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</row>
    <row r="406" spans="1:36" ht="13.8" x14ac:dyDescent="0.25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</row>
    <row r="407" spans="1:36" ht="13.8" x14ac:dyDescent="0.25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</row>
    <row r="408" spans="1:36" ht="13.8" x14ac:dyDescent="0.25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</row>
    <row r="409" spans="1:36" ht="13.8" x14ac:dyDescent="0.25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</row>
    <row r="410" spans="1:36" ht="13.8" x14ac:dyDescent="0.25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</row>
    <row r="411" spans="1:36" ht="13.8" x14ac:dyDescent="0.25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</row>
    <row r="412" spans="1:36" ht="13.8" x14ac:dyDescent="0.25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</row>
    <row r="413" spans="1:36" ht="13.8" x14ac:dyDescent="0.25">
      <c r="A413" s="54"/>
      <c r="B413" s="54"/>
      <c r="C413" s="287" t="s">
        <v>44</v>
      </c>
      <c r="D413" s="287"/>
      <c r="E413" s="288">
        <f>AVERAGE(B368,D368,F368,H368,J368)</f>
        <v>425.35</v>
      </c>
      <c r="F413" s="54"/>
      <c r="G413" s="54"/>
      <c r="H413" s="54"/>
      <c r="I413" s="54"/>
      <c r="J413" s="54"/>
      <c r="K413" s="54"/>
      <c r="L413" s="54"/>
      <c r="M413" s="54"/>
    </row>
    <row r="414" spans="1:36" ht="13.8" x14ac:dyDescent="0.25">
      <c r="A414" s="54"/>
      <c r="B414" s="54"/>
      <c r="C414" s="207" t="s">
        <v>45</v>
      </c>
      <c r="D414" s="207"/>
      <c r="E414" s="285">
        <f>_xlfn.STDEV.S(B368,D368,F368,H368,J368)</f>
        <v>87.800113895142445</v>
      </c>
      <c r="F414" s="54"/>
      <c r="G414" s="54"/>
      <c r="H414" s="54"/>
      <c r="I414" s="54"/>
      <c r="J414" s="54"/>
      <c r="K414" s="54"/>
      <c r="L414" s="54"/>
      <c r="M414" s="54"/>
    </row>
    <row r="415" spans="1:36" ht="13.8" x14ac:dyDescent="0.25">
      <c r="A415" s="54"/>
      <c r="B415" s="54"/>
      <c r="C415" s="207" t="s">
        <v>45</v>
      </c>
      <c r="D415" s="207"/>
      <c r="E415" s="285">
        <f>_xlfn.STDEV.P(B368,D368,F368,H368,J368)</f>
        <v>78.530809240705054</v>
      </c>
      <c r="F415" s="286"/>
      <c r="G415" s="54"/>
      <c r="H415" s="54"/>
      <c r="I415" s="54"/>
      <c r="J415" s="54"/>
      <c r="K415" s="54"/>
      <c r="L415" s="54"/>
      <c r="M415" s="54"/>
    </row>
    <row r="416" spans="1:36" ht="13.8" x14ac:dyDescent="0.25">
      <c r="A416" s="54"/>
      <c r="B416" s="54"/>
      <c r="C416" s="57"/>
      <c r="D416" s="57"/>
      <c r="E416" s="57"/>
      <c r="F416" s="54"/>
      <c r="G416" s="54"/>
      <c r="H416" s="54"/>
      <c r="I416" s="54"/>
      <c r="J416" s="54"/>
      <c r="K416" s="54"/>
      <c r="L416" s="54"/>
      <c r="M416" s="54"/>
    </row>
    <row r="417" spans="1:13" ht="13.8" x14ac:dyDescent="0.25">
      <c r="A417" s="54"/>
      <c r="B417" s="54"/>
      <c r="C417" s="191" t="s">
        <v>46</v>
      </c>
      <c r="D417" s="54"/>
      <c r="E417" s="285">
        <f>AVEDEV(B368,D368,F368,H368,J368)</f>
        <v>70.219999999999985</v>
      </c>
      <c r="F417" s="54"/>
      <c r="G417" s="54"/>
      <c r="H417" s="54"/>
      <c r="I417" s="54"/>
      <c r="J417" s="54"/>
      <c r="K417" s="54"/>
      <c r="L417" s="54"/>
      <c r="M417" s="54"/>
    </row>
    <row r="418" spans="1:13" x14ac:dyDescent="0.25">
      <c r="J418" s="55"/>
      <c r="K418" s="55"/>
      <c r="L418" s="55"/>
      <c r="M418" s="55"/>
    </row>
    <row r="426" spans="1:13" x14ac:dyDescent="0.25">
      <c r="K426" s="207" t="s">
        <v>49</v>
      </c>
    </row>
    <row r="427" spans="1:13" x14ac:dyDescent="0.25">
      <c r="K427" s="207" t="s">
        <v>50</v>
      </c>
    </row>
    <row r="433" spans="1:10" x14ac:dyDescent="0.25">
      <c r="J433" s="295"/>
    </row>
    <row r="434" spans="1:10" x14ac:dyDescent="0.25">
      <c r="J434" s="295"/>
    </row>
    <row r="441" spans="1:10" x14ac:dyDescent="0.25">
      <c r="A441" s="207" t="s">
        <v>51</v>
      </c>
    </row>
    <row r="442" spans="1:10" x14ac:dyDescent="0.25">
      <c r="A442" s="207" t="s">
        <v>52</v>
      </c>
    </row>
  </sheetData>
  <mergeCells count="100">
    <mergeCell ref="J304:L304"/>
    <mergeCell ref="Y336:AA336"/>
    <mergeCell ref="Y304:AA304"/>
    <mergeCell ref="A1:AJ1"/>
    <mergeCell ref="A253:C253"/>
    <mergeCell ref="D253:F253"/>
    <mergeCell ref="G253:I253"/>
    <mergeCell ref="J253:L253"/>
    <mergeCell ref="M253:O253"/>
    <mergeCell ref="P253:R253"/>
    <mergeCell ref="S253:U253"/>
    <mergeCell ref="AH253:AJ253"/>
    <mergeCell ref="A2:C2"/>
    <mergeCell ref="S2:U2"/>
    <mergeCell ref="D2:F2"/>
    <mergeCell ref="G2:I2"/>
    <mergeCell ref="L354:M354"/>
    <mergeCell ref="V253:X253"/>
    <mergeCell ref="Y253:AA253"/>
    <mergeCell ref="AB253:AD253"/>
    <mergeCell ref="A303:AJ303"/>
    <mergeCell ref="AH336:AJ336"/>
    <mergeCell ref="M334:O336"/>
    <mergeCell ref="D336:F336"/>
    <mergeCell ref="S336:U336"/>
    <mergeCell ref="AB304:AD304"/>
    <mergeCell ref="AE304:AG304"/>
    <mergeCell ref="AH304:AJ304"/>
    <mergeCell ref="M304:O304"/>
    <mergeCell ref="P304:R304"/>
    <mergeCell ref="S304:U304"/>
    <mergeCell ref="G304:I304"/>
    <mergeCell ref="J2:L2"/>
    <mergeCell ref="M2:O2"/>
    <mergeCell ref="P2:R2"/>
    <mergeCell ref="A52:C52"/>
    <mergeCell ref="D52:F52"/>
    <mergeCell ref="G52:I52"/>
    <mergeCell ref="J52:L52"/>
    <mergeCell ref="M52:O52"/>
    <mergeCell ref="V2:X2"/>
    <mergeCell ref="Y2:AA2"/>
    <mergeCell ref="AB2:AD2"/>
    <mergeCell ref="AE2:AG2"/>
    <mergeCell ref="AH2:AJ2"/>
    <mergeCell ref="AH52:AJ52"/>
    <mergeCell ref="A102:C102"/>
    <mergeCell ref="D102:F102"/>
    <mergeCell ref="G102:I102"/>
    <mergeCell ref="J102:L102"/>
    <mergeCell ref="M102:O102"/>
    <mergeCell ref="P102:R102"/>
    <mergeCell ref="S102:U102"/>
    <mergeCell ref="V102:X102"/>
    <mergeCell ref="Y102:AA102"/>
    <mergeCell ref="P52:R52"/>
    <mergeCell ref="S52:U52"/>
    <mergeCell ref="V52:X52"/>
    <mergeCell ref="Y52:AA52"/>
    <mergeCell ref="AB52:AD52"/>
    <mergeCell ref="AE52:AG52"/>
    <mergeCell ref="M132:O134"/>
    <mergeCell ref="A152:C152"/>
    <mergeCell ref="D152:F152"/>
    <mergeCell ref="G152:I152"/>
    <mergeCell ref="J152:L152"/>
    <mergeCell ref="M152:O152"/>
    <mergeCell ref="AB152:AD152"/>
    <mergeCell ref="AE152:AG152"/>
    <mergeCell ref="AH152:AJ152"/>
    <mergeCell ref="AB102:AD102"/>
    <mergeCell ref="AE102:AG102"/>
    <mergeCell ref="AH102:AJ102"/>
    <mergeCell ref="S152:U152"/>
    <mergeCell ref="P152:R152"/>
    <mergeCell ref="S202:U202"/>
    <mergeCell ref="V152:X152"/>
    <mergeCell ref="Y152:AA152"/>
    <mergeCell ref="M182:O184"/>
    <mergeCell ref="A202:C202"/>
    <mergeCell ref="D202:F202"/>
    <mergeCell ref="G202:I202"/>
    <mergeCell ref="J202:L202"/>
    <mergeCell ref="M202:O202"/>
    <mergeCell ref="AH202:AJ202"/>
    <mergeCell ref="M232:O234"/>
    <mergeCell ref="B354:C354"/>
    <mergeCell ref="D354:E354"/>
    <mergeCell ref="F354:G354"/>
    <mergeCell ref="H354:I354"/>
    <mergeCell ref="J354:K354"/>
    <mergeCell ref="P202:R202"/>
    <mergeCell ref="V202:X202"/>
    <mergeCell ref="Y202:AA202"/>
    <mergeCell ref="AB202:AD202"/>
    <mergeCell ref="AE202:AG202"/>
    <mergeCell ref="AE253:AG253"/>
    <mergeCell ref="V304:X304"/>
    <mergeCell ref="A304:C304"/>
    <mergeCell ref="D304:F304"/>
  </mergeCells>
  <phoneticPr fontId="4" type="noConversion"/>
  <pageMargins left="0.75" right="0.75" top="1" bottom="1" header="0" footer="0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A92C0-9C18-459E-B901-312F79F384D1}">
  <dimension ref="A1"/>
  <sheetViews>
    <sheetView workbookViewId="0">
      <selection activeCell="O9" sqref="O9"/>
    </sheetView>
  </sheetViews>
  <sheetFormatPr baseColWidth="10" defaultRowHeight="13.2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F297-6057-4C14-BC46-58E9F92E5B64}">
  <dimension ref="A1"/>
  <sheetViews>
    <sheetView tabSelected="1" workbookViewId="0">
      <selection activeCell="P10" sqref="P10"/>
    </sheetView>
  </sheetViews>
  <sheetFormatPr baseColWidth="10"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24874-E958-4C47-A485-1A5137088C18}">
  <dimension ref="A1"/>
  <sheetViews>
    <sheetView workbookViewId="0">
      <selection activeCell="O13" sqref="O13"/>
    </sheetView>
  </sheetViews>
  <sheetFormatPr baseColWidth="10" defaultRowHeight="13.2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6E39-6E16-4087-8462-8C2EC6C23E4F}">
  <dimension ref="A1"/>
  <sheetViews>
    <sheetView workbookViewId="0">
      <selection activeCell="P24" sqref="P24"/>
    </sheetView>
  </sheetViews>
  <sheetFormatPr baseColWidth="10" defaultRowHeight="13.2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7140-D20F-47D9-98C1-B9465131B192}">
  <dimension ref="A1"/>
  <sheetViews>
    <sheetView topLeftCell="A13" workbookViewId="0">
      <selection activeCell="Q12" sqref="Q12"/>
    </sheetView>
  </sheetViews>
  <sheetFormatPr baseColWidth="10" defaultRowHeight="13.2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C7E7D-8614-40F8-A31F-4BF63709A0C2}">
  <dimension ref="A1"/>
  <sheetViews>
    <sheetView topLeftCell="A7" workbookViewId="0">
      <selection activeCell="Q39" sqref="Q39"/>
    </sheetView>
  </sheetViews>
  <sheetFormatPr baseColWidth="10"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DATOS</vt:lpstr>
      <vt:lpstr>PRECIPITACIONES-totales</vt:lpstr>
      <vt:lpstr>PRECIPITACIONES</vt:lpstr>
      <vt:lpstr>CAUDALES-totales</vt:lpstr>
      <vt:lpstr>CAUDALES</vt:lpstr>
      <vt:lpstr>comparativo precipitaciones</vt:lpstr>
      <vt:lpstr>comparativo caudales</vt:lpstr>
    </vt:vector>
  </TitlesOfParts>
  <Company>apc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APC</dc:creator>
  <cp:lastModifiedBy>Juanmi</cp:lastModifiedBy>
  <dcterms:created xsi:type="dcterms:W3CDTF">2025-06-18T13:32:11Z</dcterms:created>
  <dcterms:modified xsi:type="dcterms:W3CDTF">2025-07-31T10:47:15Z</dcterms:modified>
</cp:coreProperties>
</file>