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mi\Documents\agua\JUNTA DE GOBIERNO\CHG\"/>
    </mc:Choice>
  </mc:AlternateContent>
  <xr:revisionPtr revIDLastSave="0" documentId="8_{2224F8C6-F2E4-4E80-A8FC-BA5CF4CCDBC0}" xr6:coauthVersionLast="47" xr6:coauthVersionMax="47" xr10:uidLastSave="{00000000-0000-0000-0000-000000000000}"/>
  <bookViews>
    <workbookView xWindow="-108" yWindow="-108" windowWidth="23256" windowHeight="12456" tabRatio="720" activeTab="4" xr2:uid="{00000000-000D-0000-FFFF-FFFF00000000}"/>
  </bookViews>
  <sheets>
    <sheet name="NIEVE" sheetId="8" r:id="rId1"/>
    <sheet name="DATOS HISTORICOS" sheetId="9" r:id="rId2"/>
    <sheet name="DATOS HISTORICOS caudal" sheetId="10" r:id="rId3"/>
    <sheet name="Hoja2" sheetId="12" r:id="rId4"/>
    <sheet name="DATOS" sheetId="1" r:id="rId5"/>
    <sheet name="PRECIPITACIONES-totales" sheetId="2" r:id="rId6"/>
    <sheet name="PRECIPITACIONES" sheetId="3" r:id="rId7"/>
    <sheet name="CAUDALES-totales" sheetId="4" r:id="rId8"/>
    <sheet name="CAUDALES" sheetId="5" r:id="rId9"/>
    <sheet name="comparativo precipitaciones" sheetId="6" r:id="rId10"/>
    <sheet name="Hoja1" sheetId="11" r:id="rId11"/>
    <sheet name="comparativo caudales" sheetId="7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F435" i="1" l="1"/>
  <c r="AB435" i="1"/>
  <c r="C444" i="1" s="1"/>
  <c r="O460" i="1" s="1"/>
  <c r="H490" i="1" s="1"/>
  <c r="AC435" i="1"/>
  <c r="AD435" i="1"/>
  <c r="AA435" i="1"/>
  <c r="M463" i="1"/>
  <c r="O435" i="1"/>
  <c r="O436" i="1" s="1"/>
  <c r="J436" i="1"/>
  <c r="J435" i="1"/>
  <c r="E435" i="1"/>
  <c r="E436" i="1" s="1"/>
  <c r="BF435" i="1"/>
  <c r="BG435" i="1"/>
  <c r="BH435" i="1"/>
  <c r="BA435" i="1"/>
  <c r="BB435" i="1"/>
  <c r="BC435" i="1"/>
  <c r="AV435" i="1"/>
  <c r="AW435" i="1"/>
  <c r="AX435" i="1"/>
  <c r="AQ435" i="1"/>
  <c r="AR435" i="1"/>
  <c r="AS435" i="1"/>
  <c r="AL435" i="1"/>
  <c r="AM435" i="1"/>
  <c r="AN435" i="1"/>
  <c r="AG435" i="1"/>
  <c r="O461" i="1" s="1"/>
  <c r="H491" i="1" s="1"/>
  <c r="AH435" i="1"/>
  <c r="D445" i="1" s="1"/>
  <c r="AI435" i="1"/>
  <c r="B445" i="1"/>
  <c r="L463" i="1"/>
  <c r="B444" i="1"/>
  <c r="N460" i="1" s="1"/>
  <c r="H475" i="1" s="1"/>
  <c r="D444" i="1"/>
  <c r="AD436" i="1"/>
  <c r="V435" i="1"/>
  <c r="B443" i="1" s="1"/>
  <c r="N459" i="1" s="1"/>
  <c r="H474" i="1" s="1"/>
  <c r="G470" i="1"/>
  <c r="G471" i="1"/>
  <c r="G472" i="1"/>
  <c r="G473" i="1"/>
  <c r="G474" i="1"/>
  <c r="G475" i="1"/>
  <c r="G476" i="1"/>
  <c r="G477" i="1"/>
  <c r="H477" i="1"/>
  <c r="I477" i="1"/>
  <c r="H478" i="1"/>
  <c r="H479" i="1"/>
  <c r="H480" i="1"/>
  <c r="H481" i="1"/>
  <c r="D482" i="1"/>
  <c r="E482" i="1"/>
  <c r="F482" i="1"/>
  <c r="Q435" i="1"/>
  <c r="B442" i="1" s="1"/>
  <c r="N458" i="1" s="1"/>
  <c r="H473" i="1" s="1"/>
  <c r="Y435" i="1"/>
  <c r="Y436" i="1" s="1"/>
  <c r="X435" i="1"/>
  <c r="D443" i="1" s="1"/>
  <c r="R435" i="1"/>
  <c r="C442" i="1" s="1"/>
  <c r="S435" i="1"/>
  <c r="D442" i="1" s="1"/>
  <c r="T435" i="1"/>
  <c r="T436" i="1" s="1"/>
  <c r="E441" i="1"/>
  <c r="M435" i="1"/>
  <c r="C441" i="1" s="1"/>
  <c r="O457" i="1" s="1"/>
  <c r="H487" i="1" s="1"/>
  <c r="N435" i="1"/>
  <c r="D441" i="1" s="1"/>
  <c r="L435" i="1"/>
  <c r="G435" i="1"/>
  <c r="N456" i="1" s="1"/>
  <c r="H471" i="1" s="1"/>
  <c r="H492" i="1"/>
  <c r="H493" i="1"/>
  <c r="H494" i="1"/>
  <c r="H495" i="1"/>
  <c r="H496" i="1"/>
  <c r="I435" i="1"/>
  <c r="D440" i="1" s="1"/>
  <c r="D435" i="1"/>
  <c r="D439" i="1" s="1"/>
  <c r="B435" i="1"/>
  <c r="N455" i="1" s="1"/>
  <c r="H470" i="1" s="1"/>
  <c r="F497" i="1"/>
  <c r="E497" i="1"/>
  <c r="D497" i="1"/>
  <c r="C497" i="1"/>
  <c r="B497" i="1"/>
  <c r="S486" i="1"/>
  <c r="R486" i="1"/>
  <c r="Q486" i="1"/>
  <c r="P486" i="1"/>
  <c r="O486" i="1"/>
  <c r="K467" i="1"/>
  <c r="J467" i="1"/>
  <c r="I467" i="1"/>
  <c r="H467" i="1"/>
  <c r="G467" i="1"/>
  <c r="F467" i="1"/>
  <c r="E450" i="1"/>
  <c r="E449" i="1"/>
  <c r="E448" i="1"/>
  <c r="E447" i="1"/>
  <c r="E446" i="1"/>
  <c r="E445" i="1"/>
  <c r="E444" i="1"/>
  <c r="E442" i="1"/>
  <c r="E440" i="1"/>
  <c r="E439" i="1"/>
  <c r="M466" i="1"/>
  <c r="BE435" i="1"/>
  <c r="L466" i="1" s="1"/>
  <c r="G481" i="1" s="1"/>
  <c r="M465" i="1"/>
  <c r="AZ435" i="1"/>
  <c r="L465" i="1" s="1"/>
  <c r="G480" i="1" s="1"/>
  <c r="AU435" i="1"/>
  <c r="L464" i="1" s="1"/>
  <c r="G479" i="1" s="1"/>
  <c r="AP435" i="1"/>
  <c r="AK435" i="1"/>
  <c r="W435" i="1"/>
  <c r="C443" i="1" s="1"/>
  <c r="O459" i="1" s="1"/>
  <c r="H435" i="1"/>
  <c r="C440" i="1" s="1"/>
  <c r="C435" i="1"/>
  <c r="C439" i="1" s="1"/>
  <c r="M58" i="10"/>
  <c r="M59" i="10"/>
  <c r="N53" i="10"/>
  <c r="N52" i="10"/>
  <c r="O52" i="10"/>
  <c r="O53" i="10"/>
  <c r="M53" i="10"/>
  <c r="M52" i="10"/>
  <c r="L51" i="10"/>
  <c r="M51" i="10"/>
  <c r="N51" i="10"/>
  <c r="O51" i="10"/>
  <c r="K51" i="10"/>
  <c r="C42" i="10"/>
  <c r="D42" i="10"/>
  <c r="E42" i="10"/>
  <c r="F42" i="10"/>
  <c r="B42" i="10"/>
  <c r="B45" i="10"/>
  <c r="D27" i="10"/>
  <c r="E27" i="10"/>
  <c r="F27" i="10"/>
  <c r="C27" i="10"/>
  <c r="B27" i="10"/>
  <c r="B34" i="9"/>
  <c r="H16" i="9"/>
  <c r="E16" i="9"/>
  <c r="B16" i="9"/>
  <c r="B32" i="9"/>
  <c r="B31" i="9"/>
  <c r="H14" i="9"/>
  <c r="H13" i="9"/>
  <c r="E14" i="9"/>
  <c r="E13" i="9"/>
  <c r="B13" i="9"/>
  <c r="B14" i="9"/>
  <c r="B33" i="9"/>
  <c r="B15" i="9"/>
  <c r="H15" i="9"/>
  <c r="E15" i="9"/>
  <c r="S42" i="9"/>
  <c r="P42" i="9"/>
  <c r="M42" i="9"/>
  <c r="V28" i="9"/>
  <c r="S28" i="9"/>
  <c r="P28" i="9"/>
  <c r="M28" i="9"/>
  <c r="V14" i="9"/>
  <c r="S14" i="9"/>
  <c r="P14" i="9"/>
  <c r="M14" i="9"/>
  <c r="F23" i="8"/>
  <c r="G23" i="8"/>
  <c r="H23" i="8"/>
  <c r="I23" i="8"/>
  <c r="E23" i="8"/>
  <c r="D23" i="8"/>
  <c r="C23" i="8"/>
  <c r="B23" i="8"/>
  <c r="K368" i="1"/>
  <c r="F398" i="1"/>
  <c r="E398" i="1"/>
  <c r="D398" i="1"/>
  <c r="C398" i="1"/>
  <c r="B398" i="1"/>
  <c r="S387" i="1"/>
  <c r="R387" i="1"/>
  <c r="Q387" i="1"/>
  <c r="P387" i="1"/>
  <c r="O387" i="1"/>
  <c r="F383" i="1"/>
  <c r="E383" i="1"/>
  <c r="D383" i="1"/>
  <c r="J368" i="1"/>
  <c r="I368" i="1"/>
  <c r="H368" i="1"/>
  <c r="G368" i="1"/>
  <c r="F368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AQ337" i="1"/>
  <c r="C351" i="1" s="1"/>
  <c r="M367" i="1" s="1"/>
  <c r="AP337" i="1"/>
  <c r="B351" i="1" s="1"/>
  <c r="L367" i="1" s="1"/>
  <c r="AK337" i="1"/>
  <c r="C350" i="1" s="1"/>
  <c r="M366" i="1" s="1"/>
  <c r="AJ337" i="1"/>
  <c r="B350" i="1" s="1"/>
  <c r="L366" i="1" s="1"/>
  <c r="AF337" i="1"/>
  <c r="C349" i="1" s="1"/>
  <c r="M365" i="1" s="1"/>
  <c r="AE337" i="1"/>
  <c r="B349" i="1" s="1"/>
  <c r="L365" i="1" s="1"/>
  <c r="AA337" i="1"/>
  <c r="C348" i="1" s="1"/>
  <c r="M364" i="1" s="1"/>
  <c r="Z337" i="1"/>
  <c r="B348" i="1" s="1"/>
  <c r="L364" i="1" s="1"/>
  <c r="X337" i="1"/>
  <c r="C347" i="1" s="1"/>
  <c r="W337" i="1"/>
  <c r="B347" i="1" s="1"/>
  <c r="U337" i="1"/>
  <c r="C346" i="1" s="1"/>
  <c r="T337" i="1"/>
  <c r="B346" i="1" s="1"/>
  <c r="R337" i="1"/>
  <c r="C345" i="1" s="1"/>
  <c r="Q337" i="1"/>
  <c r="B345" i="1" s="1"/>
  <c r="O337" i="1"/>
  <c r="C344" i="1" s="1"/>
  <c r="N337" i="1"/>
  <c r="B344" i="1" s="1"/>
  <c r="L337" i="1"/>
  <c r="C343" i="1" s="1"/>
  <c r="K337" i="1"/>
  <c r="B343" i="1" s="1"/>
  <c r="I337" i="1"/>
  <c r="C342" i="1" s="1"/>
  <c r="H337" i="1"/>
  <c r="B342" i="1" s="1"/>
  <c r="F337" i="1"/>
  <c r="C341" i="1" s="1"/>
  <c r="E337" i="1"/>
  <c r="B341" i="1" s="1"/>
  <c r="C337" i="1"/>
  <c r="C340" i="1" s="1"/>
  <c r="B337" i="1"/>
  <c r="B340" i="1" s="1"/>
  <c r="D300" i="1"/>
  <c r="D299" i="1"/>
  <c r="D298" i="1"/>
  <c r="D297" i="1"/>
  <c r="D296" i="1"/>
  <c r="D295" i="1"/>
  <c r="D294" i="1"/>
  <c r="D293" i="1"/>
  <c r="D292" i="1"/>
  <c r="D291" i="1"/>
  <c r="D290" i="1"/>
  <c r="D289" i="1"/>
  <c r="AQ286" i="1"/>
  <c r="C300" i="1" s="1"/>
  <c r="AP286" i="1"/>
  <c r="B300" i="1" s="1"/>
  <c r="AK286" i="1"/>
  <c r="C299" i="1" s="1"/>
  <c r="AJ286" i="1"/>
  <c r="B299" i="1" s="1"/>
  <c r="AF286" i="1"/>
  <c r="C298" i="1" s="1"/>
  <c r="AE286" i="1"/>
  <c r="B298" i="1" s="1"/>
  <c r="AA286" i="1"/>
  <c r="C297" i="1" s="1"/>
  <c r="Z286" i="1"/>
  <c r="B297" i="1" s="1"/>
  <c r="X286" i="1"/>
  <c r="C296" i="1" s="1"/>
  <c r="W286" i="1"/>
  <c r="B296" i="1" s="1"/>
  <c r="U286" i="1"/>
  <c r="C295" i="1" s="1"/>
  <c r="T286" i="1"/>
  <c r="B295" i="1" s="1"/>
  <c r="R286" i="1"/>
  <c r="C294" i="1" s="1"/>
  <c r="Q286" i="1"/>
  <c r="B294" i="1" s="1"/>
  <c r="O286" i="1"/>
  <c r="C293" i="1" s="1"/>
  <c r="N286" i="1"/>
  <c r="B293" i="1" s="1"/>
  <c r="L286" i="1"/>
  <c r="C292" i="1" s="1"/>
  <c r="K286" i="1"/>
  <c r="B292" i="1" s="1"/>
  <c r="I286" i="1"/>
  <c r="C291" i="1" s="1"/>
  <c r="H286" i="1"/>
  <c r="B291" i="1" s="1"/>
  <c r="F286" i="1"/>
  <c r="C290" i="1" s="1"/>
  <c r="E286" i="1"/>
  <c r="B290" i="1" s="1"/>
  <c r="C286" i="1"/>
  <c r="C289" i="1" s="1"/>
  <c r="B286" i="1"/>
  <c r="B289" i="1" s="1"/>
  <c r="D249" i="1"/>
  <c r="D248" i="1"/>
  <c r="D247" i="1"/>
  <c r="D246" i="1"/>
  <c r="D245" i="1"/>
  <c r="D244" i="1"/>
  <c r="D243" i="1"/>
  <c r="D242" i="1"/>
  <c r="D241" i="1"/>
  <c r="D240" i="1"/>
  <c r="D239" i="1"/>
  <c r="D238" i="1"/>
  <c r="AQ235" i="1"/>
  <c r="C249" i="1" s="1"/>
  <c r="AP235" i="1"/>
  <c r="B249" i="1" s="1"/>
  <c r="AK235" i="1"/>
  <c r="C248" i="1" s="1"/>
  <c r="AJ235" i="1"/>
  <c r="B248" i="1" s="1"/>
  <c r="AF235" i="1"/>
  <c r="C247" i="1" s="1"/>
  <c r="AE235" i="1"/>
  <c r="B247" i="1" s="1"/>
  <c r="AA235" i="1"/>
  <c r="C246" i="1" s="1"/>
  <c r="Z235" i="1"/>
  <c r="B246" i="1" s="1"/>
  <c r="X235" i="1"/>
  <c r="C245" i="1" s="1"/>
  <c r="W235" i="1"/>
  <c r="B245" i="1" s="1"/>
  <c r="U235" i="1"/>
  <c r="C244" i="1" s="1"/>
  <c r="T235" i="1"/>
  <c r="B244" i="1" s="1"/>
  <c r="R235" i="1"/>
  <c r="C243" i="1" s="1"/>
  <c r="Q235" i="1"/>
  <c r="B243" i="1" s="1"/>
  <c r="O235" i="1"/>
  <c r="C242" i="1" s="1"/>
  <c r="N235" i="1"/>
  <c r="B242" i="1" s="1"/>
  <c r="L235" i="1"/>
  <c r="C241" i="1" s="1"/>
  <c r="K235" i="1"/>
  <c r="B241" i="1" s="1"/>
  <c r="I235" i="1"/>
  <c r="C240" i="1" s="1"/>
  <c r="H235" i="1"/>
  <c r="B240" i="1" s="1"/>
  <c r="F235" i="1"/>
  <c r="C239" i="1" s="1"/>
  <c r="E235" i="1"/>
  <c r="B239" i="1" s="1"/>
  <c r="C235" i="1"/>
  <c r="C238" i="1" s="1"/>
  <c r="B235" i="1"/>
  <c r="B238" i="1" s="1"/>
  <c r="D199" i="1"/>
  <c r="D198" i="1"/>
  <c r="D197" i="1"/>
  <c r="D196" i="1"/>
  <c r="D195" i="1"/>
  <c r="D194" i="1"/>
  <c r="D193" i="1"/>
  <c r="D192" i="1"/>
  <c r="D191" i="1"/>
  <c r="D190" i="1"/>
  <c r="D189" i="1"/>
  <c r="D188" i="1"/>
  <c r="AQ185" i="1"/>
  <c r="C199" i="1" s="1"/>
  <c r="AP185" i="1"/>
  <c r="B199" i="1" s="1"/>
  <c r="AK185" i="1"/>
  <c r="C198" i="1" s="1"/>
  <c r="AJ185" i="1"/>
  <c r="B198" i="1" s="1"/>
  <c r="AF185" i="1"/>
  <c r="C197" i="1" s="1"/>
  <c r="AE185" i="1"/>
  <c r="B197" i="1" s="1"/>
  <c r="AA185" i="1"/>
  <c r="C196" i="1" s="1"/>
  <c r="Z185" i="1"/>
  <c r="B196" i="1" s="1"/>
  <c r="X185" i="1"/>
  <c r="C195" i="1" s="1"/>
  <c r="W185" i="1"/>
  <c r="B195" i="1" s="1"/>
  <c r="U185" i="1"/>
  <c r="C194" i="1" s="1"/>
  <c r="T185" i="1"/>
  <c r="B194" i="1" s="1"/>
  <c r="R185" i="1"/>
  <c r="C193" i="1" s="1"/>
  <c r="Q185" i="1"/>
  <c r="B193" i="1" s="1"/>
  <c r="O185" i="1"/>
  <c r="C192" i="1" s="1"/>
  <c r="N185" i="1"/>
  <c r="B192" i="1" s="1"/>
  <c r="L185" i="1"/>
  <c r="C191" i="1" s="1"/>
  <c r="K185" i="1"/>
  <c r="B191" i="1" s="1"/>
  <c r="I185" i="1"/>
  <c r="C190" i="1" s="1"/>
  <c r="H185" i="1"/>
  <c r="B190" i="1" s="1"/>
  <c r="F185" i="1"/>
  <c r="C189" i="1" s="1"/>
  <c r="E185" i="1"/>
  <c r="B189" i="1" s="1"/>
  <c r="C185" i="1"/>
  <c r="C188" i="1" s="1"/>
  <c r="B185" i="1"/>
  <c r="B188" i="1" s="1"/>
  <c r="D149" i="1"/>
  <c r="D148" i="1"/>
  <c r="D147" i="1"/>
  <c r="D146" i="1"/>
  <c r="D145" i="1"/>
  <c r="D144" i="1"/>
  <c r="D143" i="1"/>
  <c r="D142" i="1"/>
  <c r="D141" i="1"/>
  <c r="D140" i="1"/>
  <c r="D139" i="1"/>
  <c r="D138" i="1"/>
  <c r="AQ135" i="1"/>
  <c r="C149" i="1" s="1"/>
  <c r="AP135" i="1"/>
  <c r="B149" i="1" s="1"/>
  <c r="AK135" i="1"/>
  <c r="C148" i="1" s="1"/>
  <c r="AJ135" i="1"/>
  <c r="B148" i="1" s="1"/>
  <c r="AF135" i="1"/>
  <c r="C147" i="1" s="1"/>
  <c r="AE135" i="1"/>
  <c r="B147" i="1" s="1"/>
  <c r="AA135" i="1"/>
  <c r="C146" i="1" s="1"/>
  <c r="Z135" i="1"/>
  <c r="B146" i="1" s="1"/>
  <c r="X135" i="1"/>
  <c r="C145" i="1" s="1"/>
  <c r="W135" i="1"/>
  <c r="B145" i="1" s="1"/>
  <c r="U135" i="1"/>
  <c r="C144" i="1" s="1"/>
  <c r="T135" i="1"/>
  <c r="B144" i="1" s="1"/>
  <c r="R135" i="1"/>
  <c r="C143" i="1" s="1"/>
  <c r="Q135" i="1"/>
  <c r="B143" i="1" s="1"/>
  <c r="O135" i="1"/>
  <c r="C142" i="1" s="1"/>
  <c r="N135" i="1"/>
  <c r="B142" i="1" s="1"/>
  <c r="L135" i="1"/>
  <c r="C141" i="1" s="1"/>
  <c r="K135" i="1"/>
  <c r="B141" i="1" s="1"/>
  <c r="I135" i="1"/>
  <c r="C140" i="1" s="1"/>
  <c r="H135" i="1"/>
  <c r="B140" i="1" s="1"/>
  <c r="F135" i="1"/>
  <c r="C139" i="1" s="1"/>
  <c r="E135" i="1"/>
  <c r="B139" i="1" s="1"/>
  <c r="C135" i="1"/>
  <c r="C138" i="1" s="1"/>
  <c r="B135" i="1"/>
  <c r="B138" i="1" s="1"/>
  <c r="D99" i="1"/>
  <c r="D98" i="1"/>
  <c r="D97" i="1"/>
  <c r="D96" i="1"/>
  <c r="D95" i="1"/>
  <c r="D94" i="1"/>
  <c r="D93" i="1"/>
  <c r="D92" i="1"/>
  <c r="D91" i="1"/>
  <c r="D90" i="1"/>
  <c r="D89" i="1"/>
  <c r="D88" i="1"/>
  <c r="AQ85" i="1"/>
  <c r="C99" i="1" s="1"/>
  <c r="AP85" i="1"/>
  <c r="B99" i="1" s="1"/>
  <c r="AK85" i="1"/>
  <c r="C98" i="1" s="1"/>
  <c r="AJ85" i="1"/>
  <c r="B98" i="1" s="1"/>
  <c r="AF85" i="1"/>
  <c r="C97" i="1" s="1"/>
  <c r="AE85" i="1"/>
  <c r="B97" i="1" s="1"/>
  <c r="AA85" i="1"/>
  <c r="C96" i="1" s="1"/>
  <c r="Z85" i="1"/>
  <c r="B96" i="1" s="1"/>
  <c r="X85" i="1"/>
  <c r="C95" i="1" s="1"/>
  <c r="W85" i="1"/>
  <c r="B95" i="1" s="1"/>
  <c r="U85" i="1"/>
  <c r="C94" i="1" s="1"/>
  <c r="T85" i="1"/>
  <c r="B94" i="1" s="1"/>
  <c r="R85" i="1"/>
  <c r="C93" i="1" s="1"/>
  <c r="Q85" i="1"/>
  <c r="B93" i="1" s="1"/>
  <c r="O85" i="1"/>
  <c r="C92" i="1" s="1"/>
  <c r="N85" i="1"/>
  <c r="B92" i="1" s="1"/>
  <c r="L85" i="1"/>
  <c r="C91" i="1" s="1"/>
  <c r="K85" i="1"/>
  <c r="B91" i="1" s="1"/>
  <c r="I85" i="1"/>
  <c r="C90" i="1" s="1"/>
  <c r="H85" i="1"/>
  <c r="B90" i="1" s="1"/>
  <c r="F85" i="1"/>
  <c r="C89" i="1" s="1"/>
  <c r="E85" i="1"/>
  <c r="B89" i="1" s="1"/>
  <c r="C85" i="1"/>
  <c r="C88" i="1" s="1"/>
  <c r="B85" i="1"/>
  <c r="B88" i="1" s="1"/>
  <c r="D49" i="1"/>
  <c r="D48" i="1"/>
  <c r="D47" i="1"/>
  <c r="D46" i="1"/>
  <c r="D45" i="1"/>
  <c r="D44" i="1"/>
  <c r="D43" i="1"/>
  <c r="D42" i="1"/>
  <c r="D41" i="1"/>
  <c r="D40" i="1"/>
  <c r="D39" i="1"/>
  <c r="D38" i="1"/>
  <c r="AQ35" i="1"/>
  <c r="C49" i="1" s="1"/>
  <c r="AP35" i="1"/>
  <c r="B49" i="1" s="1"/>
  <c r="AK35" i="1"/>
  <c r="C48" i="1" s="1"/>
  <c r="AJ35" i="1"/>
  <c r="B48" i="1" s="1"/>
  <c r="AF35" i="1"/>
  <c r="C47" i="1" s="1"/>
  <c r="AE35" i="1"/>
  <c r="B47" i="1" s="1"/>
  <c r="AA35" i="1"/>
  <c r="C46" i="1" s="1"/>
  <c r="Z35" i="1"/>
  <c r="B46" i="1" s="1"/>
  <c r="X35" i="1"/>
  <c r="C45" i="1" s="1"/>
  <c r="W35" i="1"/>
  <c r="B45" i="1" s="1"/>
  <c r="U35" i="1"/>
  <c r="C44" i="1" s="1"/>
  <c r="T35" i="1"/>
  <c r="B44" i="1" s="1"/>
  <c r="R35" i="1"/>
  <c r="C43" i="1" s="1"/>
  <c r="Q35" i="1"/>
  <c r="B43" i="1" s="1"/>
  <c r="O35" i="1"/>
  <c r="C42" i="1" s="1"/>
  <c r="N35" i="1"/>
  <c r="B42" i="1" s="1"/>
  <c r="L35" i="1"/>
  <c r="C41" i="1" s="1"/>
  <c r="K35" i="1"/>
  <c r="B41" i="1" s="1"/>
  <c r="I35" i="1"/>
  <c r="C40" i="1" s="1"/>
  <c r="H35" i="1"/>
  <c r="B40" i="1" s="1"/>
  <c r="F35" i="1"/>
  <c r="C39" i="1" s="1"/>
  <c r="E35" i="1"/>
  <c r="B39" i="1" s="1"/>
  <c r="C35" i="1"/>
  <c r="C38" i="1" s="1"/>
  <c r="B35" i="1"/>
  <c r="B38" i="1" s="1"/>
  <c r="C445" i="1" l="1"/>
  <c r="N461" i="1"/>
  <c r="H476" i="1" s="1"/>
  <c r="G478" i="1"/>
  <c r="I478" i="1" s="1"/>
  <c r="O458" i="1"/>
  <c r="H488" i="1" s="1"/>
  <c r="H489" i="1"/>
  <c r="I473" i="1"/>
  <c r="I470" i="1"/>
  <c r="J470" i="1" s="1"/>
  <c r="I476" i="1"/>
  <c r="I480" i="1"/>
  <c r="I479" i="1"/>
  <c r="I475" i="1"/>
  <c r="I471" i="1"/>
  <c r="I481" i="1"/>
  <c r="I474" i="1"/>
  <c r="E443" i="1"/>
  <c r="H439" i="1"/>
  <c r="G439" i="1"/>
  <c r="O456" i="1"/>
  <c r="H486" i="1" s="1"/>
  <c r="E160" i="12"/>
  <c r="E156" i="12"/>
  <c r="E157" i="12"/>
  <c r="E158" i="12"/>
  <c r="D451" i="1"/>
  <c r="B441" i="1"/>
  <c r="G379" i="1"/>
  <c r="H379" i="1" s="1"/>
  <c r="G378" i="1"/>
  <c r="H378" i="1" s="1"/>
  <c r="G380" i="1"/>
  <c r="H380" i="1" s="1"/>
  <c r="B440" i="1"/>
  <c r="B352" i="1"/>
  <c r="C352" i="1"/>
  <c r="G372" i="1"/>
  <c r="H372" i="1" s="1"/>
  <c r="B439" i="1"/>
  <c r="L467" i="1"/>
  <c r="M464" i="1"/>
  <c r="M467" i="1" s="1"/>
  <c r="G494" i="1"/>
  <c r="C451" i="1"/>
  <c r="O455" i="1" s="1"/>
  <c r="H485" i="1" s="1"/>
  <c r="G495" i="1"/>
  <c r="G375" i="1"/>
  <c r="H375" i="1" s="1"/>
  <c r="G376" i="1"/>
  <c r="H376" i="1" s="1"/>
  <c r="G382" i="1"/>
  <c r="H382" i="1" s="1"/>
  <c r="G496" i="1"/>
  <c r="G377" i="1"/>
  <c r="H377" i="1" s="1"/>
  <c r="G374" i="1"/>
  <c r="H374" i="1" s="1"/>
  <c r="G381" i="1"/>
  <c r="M368" i="1"/>
  <c r="G396" i="1"/>
  <c r="L368" i="1"/>
  <c r="G371" i="1"/>
  <c r="H371" i="1" s="1"/>
  <c r="I371" i="1" s="1"/>
  <c r="G373" i="1"/>
  <c r="H373" i="1" s="1"/>
  <c r="G397" i="1"/>
  <c r="B50" i="1"/>
  <c r="G340" i="1"/>
  <c r="C100" i="1"/>
  <c r="C250" i="1"/>
  <c r="C200" i="1"/>
  <c r="B100" i="1"/>
  <c r="C50" i="1"/>
  <c r="B250" i="1"/>
  <c r="E289" i="1"/>
  <c r="C301" i="1"/>
  <c r="B200" i="1"/>
  <c r="E38" i="1"/>
  <c r="B150" i="1"/>
  <c r="E138" i="1"/>
  <c r="B301" i="1"/>
  <c r="C150" i="1"/>
  <c r="E340" i="1"/>
  <c r="E238" i="1"/>
  <c r="E188" i="1"/>
  <c r="G395" i="1"/>
  <c r="E88" i="1"/>
  <c r="G482" i="1" l="1"/>
  <c r="T470" i="1" s="1"/>
  <c r="F439" i="1"/>
  <c r="J471" i="1"/>
  <c r="N457" i="1"/>
  <c r="H472" i="1" s="1"/>
  <c r="O467" i="1"/>
  <c r="H497" i="1"/>
  <c r="U485" i="1" s="1"/>
  <c r="U486" i="1" s="1"/>
  <c r="I372" i="1"/>
  <c r="I373" i="1" s="1"/>
  <c r="I374" i="1" s="1"/>
  <c r="I375" i="1" s="1"/>
  <c r="I376" i="1" s="1"/>
  <c r="I377" i="1" s="1"/>
  <c r="I378" i="1" s="1"/>
  <c r="I379" i="1" s="1"/>
  <c r="I380" i="1" s="1"/>
  <c r="B451" i="1"/>
  <c r="G497" i="1"/>
  <c r="T485" i="1" s="1"/>
  <c r="T486" i="1" s="1"/>
  <c r="G383" i="1"/>
  <c r="T371" i="1" s="1"/>
  <c r="H381" i="1"/>
  <c r="G398" i="1"/>
  <c r="T386" i="1" s="1"/>
  <c r="T387" i="1" s="1"/>
  <c r="I472" i="1" l="1"/>
  <c r="H482" i="1"/>
  <c r="U470" i="1" s="1"/>
  <c r="N467" i="1"/>
  <c r="I381" i="1"/>
  <c r="I382" i="1" s="1"/>
  <c r="J472" i="1" l="1"/>
  <c r="J473" i="1" s="1"/>
  <c r="J474" i="1" s="1"/>
  <c r="I482" i="1"/>
  <c r="J475" i="1" l="1"/>
  <c r="J476" i="1" s="1"/>
  <c r="J477" i="1" s="1"/>
  <c r="J478" i="1" s="1"/>
  <c r="J479" i="1" s="1"/>
  <c r="J480" i="1" s="1"/>
  <c r="J481" i="1" s="1"/>
</calcChain>
</file>

<file path=xl/sharedStrings.xml><?xml version="1.0" encoding="utf-8"?>
<sst xmlns="http://schemas.openxmlformats.org/spreadsheetml/2006/main" count="956" uniqueCount="144">
  <si>
    <t>HISTÓRICO DE PRECIPITACIÓN Y CAUDAL DEL RÍO DÍLAR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</si>
  <si>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</si>
  <si>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</si>
  <si>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</si>
  <si>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</si>
  <si>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</si>
  <si>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</si>
  <si>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</si>
  <si>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</si>
  <si>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</si>
  <si>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</si>
  <si>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</si>
  <si>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</si>
  <si>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FECHA</t>
  </si>
  <si>
    <t>PREC.</t>
  </si>
  <si>
    <t>CAUDAL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</si>
  <si>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</si>
  <si>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</si>
  <si>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</si>
  <si>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</si>
  <si>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</si>
  <si>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</si>
  <si>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</si>
  <si>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</si>
  <si>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</si>
  <si>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</si>
  <si>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</si>
  <si>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</si>
  <si>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MAXIMA PRECIPITACION DIARIA</t>
  </si>
  <si>
    <t>PROMEDIO CAUDAL</t>
  </si>
  <si>
    <t xml:space="preserve">JUL </t>
  </si>
  <si>
    <t xml:space="preserve">AGO </t>
  </si>
  <si>
    <t xml:space="preserve">SEP </t>
  </si>
  <si>
    <t>2018-2019</t>
  </si>
  <si>
    <t>2019-2020</t>
  </si>
  <si>
    <t>2021-2022</t>
  </si>
  <si>
    <t>2022-2023</t>
  </si>
  <si>
    <t xml:space="preserve">ENE </t>
  </si>
  <si>
    <t xml:space="preserve">FEB </t>
  </si>
  <si>
    <t xml:space="preserve">MAR </t>
  </si>
  <si>
    <t xml:space="preserve">ABR </t>
  </si>
  <si>
    <t xml:space="preserve">MAY </t>
  </si>
  <si>
    <t xml:space="preserve">JUN  </t>
  </si>
  <si>
    <t>2023-2024</t>
  </si>
  <si>
    <t>NIVEL</t>
  </si>
  <si>
    <t>0.291</t>
  </si>
  <si>
    <t>2024-2025</t>
  </si>
  <si>
    <t>2020-2021</t>
  </si>
  <si>
    <t>MESES</t>
  </si>
  <si>
    <t>2023-2024 (1)</t>
  </si>
  <si>
    <t>2024-2025 (2)</t>
  </si>
  <si>
    <t>(2) - (1)</t>
  </si>
  <si>
    <t>acumulado</t>
  </si>
  <si>
    <t>ANUAL</t>
  </si>
  <si>
    <t>Media aritmética</t>
  </si>
  <si>
    <t>Desviación estándar</t>
  </si>
  <si>
    <t>Promedio desviación</t>
  </si>
  <si>
    <t>TOMA EN CUENTA EL PLUVIOMETRO A36 (Que corresponde al MONACHIL)</t>
  </si>
  <si>
    <t>pedimos se realice el mismo mediante medición pluviómetro A05 DILAR</t>
  </si>
  <si>
    <t>R-T11 Ríos de montaña mediterránea silícea</t>
  </si>
  <si>
    <t>R-T09 Ríos mineralizados de baja montaña mediterránea</t>
  </si>
  <si>
    <t xml:space="preserve">09/2024-08/2025 </t>
  </si>
  <si>
    <t xml:space="preserve">Días con precipitación: </t>
  </si>
  <si>
    <t xml:space="preserve">Nieve caída en la cima (m): </t>
  </si>
  <si>
    <t>Días con nevada en la cima:</t>
  </si>
  <si>
    <t>Nevada intensa en la cima (&gt;=10cm) en días:</t>
  </si>
  <si>
    <t xml:space="preserve">Nieve caída en la base (m): </t>
  </si>
  <si>
    <t>Días con nevada en la base:</t>
  </si>
  <si>
    <t>Nevada intensa en la base (&gt;=10cm) en días:</t>
  </si>
  <si>
    <t>09/2023-08/2024</t>
  </si>
  <si>
    <t>09/2022-08/2023</t>
  </si>
  <si>
    <t>09/2021-08/2022</t>
  </si>
  <si>
    <t>09/2020-08/2021</t>
  </si>
  <si>
    <t>09/2019-08/2020</t>
  </si>
  <si>
    <t>09/2018-08/2019</t>
  </si>
  <si>
    <t>09/2017-08/2018</t>
  </si>
  <si>
    <t xml:space="preserve">Precipitación total (mm) : </t>
  </si>
  <si>
    <t>HISTORICO DE PRECIPITACIÓN EN FORMA DE NIEVE</t>
  </si>
  <si>
    <t>Polvo/Dura</t>
  </si>
  <si>
    <t>%</t>
  </si>
  <si>
    <t xml:space="preserve">Polvo </t>
  </si>
  <si>
    <t>Polvo/Primavera</t>
  </si>
  <si>
    <t>Primavera</t>
  </si>
  <si>
    <t>Dura</t>
  </si>
  <si>
    <t>Húmeda</t>
  </si>
  <si>
    <t>Polvo/Húmeda</t>
  </si>
  <si>
    <t>Dura/Primavera</t>
  </si>
  <si>
    <t>desconocido el de tipo de nieve</t>
  </si>
  <si>
    <t>error margen</t>
  </si>
  <si>
    <t>AÑO HIDROLOGICO</t>
  </si>
  <si>
    <t>AÑO</t>
  </si>
  <si>
    <t>1940-1941</t>
  </si>
  <si>
    <t>1941-1942</t>
  </si>
  <si>
    <t>1942-1943</t>
  </si>
  <si>
    <t>1943-1944</t>
  </si>
  <si>
    <t>1944-1945</t>
  </si>
  <si>
    <t>1945-1946</t>
  </si>
  <si>
    <t>1946-1947</t>
  </si>
  <si>
    <t>1947-1948</t>
  </si>
  <si>
    <t>1948-1949</t>
  </si>
  <si>
    <t>1949-1950</t>
  </si>
  <si>
    <t>1950-1951</t>
  </si>
  <si>
    <t>1951-1952</t>
  </si>
  <si>
    <t>1952-1953</t>
  </si>
  <si>
    <t>1953-1954</t>
  </si>
  <si>
    <t>1954-1955</t>
  </si>
  <si>
    <t>1955-1956</t>
  </si>
  <si>
    <t>1956-1957</t>
  </si>
  <si>
    <t>1957-1958</t>
  </si>
  <si>
    <t>1958-1959</t>
  </si>
  <si>
    <t>1959-1960</t>
  </si>
  <si>
    <t>1960-1961</t>
  </si>
  <si>
    <t>1961-1962</t>
  </si>
  <si>
    <t>1962-1963</t>
  </si>
  <si>
    <t>1963-1964</t>
  </si>
  <si>
    <t>1964-1965</t>
  </si>
  <si>
    <t>1965-1966</t>
  </si>
  <si>
    <t>1966-1967</t>
  </si>
  <si>
    <t>1967-1968</t>
  </si>
  <si>
    <t>1968-1969</t>
  </si>
  <si>
    <t>1969-1970</t>
  </si>
  <si>
    <t xml:space="preserve">PRECIP. </t>
  </si>
  <si>
    <t>2015-2016</t>
  </si>
  <si>
    <t>2016-2017</t>
  </si>
  <si>
    <t>2017-2018</t>
  </si>
  <si>
    <t>Mínimo</t>
  </si>
  <si>
    <t>Máximo</t>
  </si>
  <si>
    <t>Media</t>
  </si>
  <si>
    <t>Mediana</t>
  </si>
  <si>
    <t xml:space="preserve">JUN </t>
  </si>
  <si>
    <t>MEDIA</t>
  </si>
  <si>
    <t>1947-1970</t>
  </si>
  <si>
    <t>2016-2025</t>
  </si>
  <si>
    <t>Diferencias entre Periodos</t>
  </si>
  <si>
    <t>Área del embalse (m2)</t>
  </si>
  <si>
    <t>Altura cimentación (m)</t>
  </si>
  <si>
    <t>Capacidad Hm3.</t>
  </si>
  <si>
    <t>2025-2026</t>
  </si>
  <si>
    <t>2025-2026 (2)</t>
  </si>
  <si>
    <t>2024-2025 (1)</t>
  </si>
  <si>
    <t>NIVEL A62</t>
  </si>
  <si>
    <t>PROMEDIO NIVEL</t>
  </si>
  <si>
    <t>PROMEDIO PRECIPITACION</t>
  </si>
  <si>
    <t>CAUDAL A62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</si>
</sst>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00"/>
    <numFmt numFmtId="166" formatCode="dd/mm/yy"/>
    <numFmt numFmtId="167" formatCode="#,##0.00_ ;[Red]\-#,##0.00\ "/>
    <numFmt numFmtId="168" formatCode="#,##0.000_ ;[Red]\-#,##0.000\ "/>
    <numFmt numFmtId="169" formatCode="#,##0.000\ _€"/>
  </numFmts>
  <fonts count="50" x14ac:knownFonts="1">
    <font>
      <sz val="10"/>
      <name val="Arial"/>
      <charset val="1"/>
    </font>
    <font>
      <sz val="11"/>
      <color rgb="FF008000"/>
      <name val="Calibri"/>
      <family val="2"/>
      <charset val="1"/>
    </font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20"/>
      <name val="Arial"/>
      <family val="2"/>
      <charset val="1"/>
    </font>
    <font>
      <b/>
      <sz val="12"/>
      <name val="Arial"/>
      <family val="2"/>
      <charset val="1"/>
    </font>
    <font>
      <sz val="11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212529"/>
      <name val="Arial"/>
      <family val="2"/>
      <charset val="1"/>
    </font>
    <font>
      <sz val="11"/>
      <color rgb="FF212529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sz val="7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color rgb="FF333333"/>
      <name val="Arial"/>
      <family val="2"/>
      <charset val="1"/>
    </font>
    <font>
      <b/>
      <sz val="10"/>
      <name val="Arial"/>
      <charset val="1"/>
    </font>
    <font>
      <b/>
      <sz val="10"/>
      <color rgb="FF215F9A"/>
      <name val="Arial"/>
      <family val="2"/>
      <charset val="1"/>
    </font>
    <font>
      <sz val="10"/>
      <color rgb="FF215F9A"/>
      <name val="Arial"/>
      <family val="2"/>
      <charset val="1"/>
    </font>
    <font>
      <sz val="9"/>
      <name val="Arial"/>
      <family val="2"/>
      <charset val="1"/>
    </font>
    <font>
      <sz val="11"/>
      <name val="Arial"/>
      <family val="2"/>
    </font>
    <font>
      <b/>
      <sz val="11"/>
      <color rgb="FF212121"/>
      <name val="Arial"/>
      <family val="2"/>
    </font>
    <font>
      <sz val="11"/>
      <color rgb="FF212121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trike/>
      <sz val="11"/>
      <name val="Arial"/>
      <family val="2"/>
    </font>
    <font>
      <b/>
      <sz val="7"/>
      <color rgb="FF212529"/>
      <name val="Segoe UI"/>
      <family val="2"/>
    </font>
    <font>
      <sz val="7"/>
      <color rgb="FF212529"/>
      <name val="Segoe U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3" tint="9.9978637043366805E-2"/>
      <name val="Arial"/>
      <family val="2"/>
    </font>
    <font>
      <b/>
      <sz val="10"/>
      <color rgb="FF002060"/>
      <name val="Arial"/>
      <family val="2"/>
    </font>
    <font>
      <b/>
      <sz val="12"/>
      <name val="Arial"/>
      <family val="2"/>
    </font>
    <font>
      <sz val="10"/>
      <color rgb="FF212529"/>
      <name val="Arial"/>
      <family val="2"/>
    </font>
    <font>
      <b/>
      <sz val="10"/>
      <color rgb="FF212529"/>
      <name val="Arial"/>
      <family val="2"/>
    </font>
    <font>
      <b/>
      <sz val="7"/>
      <name val="Arial"/>
      <family val="2"/>
    </font>
    <font>
      <b/>
      <sz val="10"/>
      <color rgb="FF333333"/>
      <name val="Arial"/>
      <family val="2"/>
      <charset val="1"/>
    </font>
    <font>
      <sz val="10"/>
      <color rgb="FF333333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333333"/>
      <name val="Arial"/>
      <family val="2"/>
    </font>
    <font>
      <sz val="10"/>
      <color theme="4" tint="-0.249977111117893"/>
      <name val="Arial"/>
      <family val="2"/>
    </font>
    <font>
      <b/>
      <sz val="10"/>
      <color theme="3" tint="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333333"/>
      <name val="Arial"/>
      <family val="2"/>
      <charset val="1"/>
    </font>
    <font>
      <sz val="10"/>
      <color rgb="FF212529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CFFCC"/>
        <bgColor rgb="FFD9F2D0"/>
      </patternFill>
    </fill>
    <fill>
      <patternFill patternType="solid">
        <fgColor rgb="FF00FF00"/>
        <bgColor rgb="FF4EA72E"/>
      </patternFill>
    </fill>
    <fill>
      <patternFill patternType="solid">
        <fgColor rgb="FFD9F2D0"/>
        <bgColor rgb="FFDDE8CB"/>
      </patternFill>
    </fill>
    <fill>
      <patternFill patternType="solid">
        <fgColor rgb="FFC1E5F5"/>
        <bgColor rgb="FFBEDCFE"/>
      </patternFill>
    </fill>
    <fill>
      <patternFill patternType="solid">
        <fgColor rgb="FFCAEEFB"/>
        <bgColor rgb="FFC1E5F5"/>
      </patternFill>
    </fill>
    <fill>
      <patternFill patternType="solid">
        <fgColor rgb="FFCCFFFF"/>
        <bgColor rgb="FFCAEEFB"/>
      </patternFill>
    </fill>
    <fill>
      <patternFill patternType="solid">
        <fgColor rgb="FFFFFF00"/>
        <bgColor rgb="FFFFFF00"/>
      </patternFill>
    </fill>
    <fill>
      <patternFill patternType="solid">
        <fgColor rgb="FFDDE8CB"/>
        <bgColor rgb="FFD9F2D0"/>
      </patternFill>
    </fill>
    <fill>
      <patternFill patternType="solid">
        <fgColor rgb="FF84E291"/>
        <bgColor rgb="FFB4E5A2"/>
      </patternFill>
    </fill>
    <fill>
      <patternFill patternType="solid">
        <fgColor rgb="FFB4E5A2"/>
        <bgColor rgb="FFDDE8CB"/>
      </patternFill>
    </fill>
    <fill>
      <patternFill patternType="solid">
        <fgColor theme="9" tint="0.79998168889431442"/>
        <bgColor rgb="FFD9F2D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DDE8CB"/>
      </patternFill>
    </fill>
    <fill>
      <patternFill patternType="solid">
        <fgColor theme="9" tint="0.79998168889431442"/>
        <bgColor rgb="FFDDE8CB"/>
      </patternFill>
    </fill>
    <fill>
      <patternFill patternType="solid">
        <fgColor theme="9" tint="0.79998168889431442"/>
        <bgColor rgb="FFB4E5A2"/>
      </patternFill>
    </fill>
    <fill>
      <patternFill patternType="solid">
        <fgColor theme="4" tint="0.79998168889431442"/>
        <bgColor rgb="FFCAEEFB"/>
      </patternFill>
    </fill>
    <fill>
      <patternFill patternType="solid">
        <fgColor theme="4" tint="0.79998168889431442"/>
        <bgColor rgb="FFB4E5A2"/>
      </patternFill>
    </fill>
    <fill>
      <patternFill patternType="solid">
        <fgColor theme="7" tint="0.79998168889431442"/>
        <bgColor rgb="FFC1E5F5"/>
      </patternFill>
    </fill>
    <fill>
      <patternFill patternType="solid">
        <fgColor rgb="FFFFFF00"/>
        <bgColor rgb="FFD9F2D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AEEFB"/>
      </patternFill>
    </fill>
    <fill>
      <patternFill patternType="solid">
        <fgColor theme="9" tint="0.79998168889431442"/>
        <bgColor rgb="FFCAEEFB"/>
      </patternFill>
    </fill>
    <fill>
      <patternFill patternType="solid">
        <fgColor rgb="FFFFFF00"/>
        <bgColor rgb="FFDDE8CB"/>
      </patternFill>
    </fill>
    <fill>
      <patternFill patternType="solid">
        <fgColor theme="7" tint="0.79998168889431442"/>
        <bgColor rgb="FFD9F2D0"/>
      </patternFill>
    </fill>
    <fill>
      <patternFill patternType="solid">
        <fgColor theme="7" tint="0.79998168889431442"/>
        <bgColor rgb="FFDDE8CB"/>
      </patternFill>
    </fill>
    <fill>
      <patternFill patternType="solid">
        <fgColor theme="6" tint="0.59999389629810485"/>
        <bgColor rgb="FF4EA72E"/>
      </patternFill>
    </fill>
  </fills>
  <borders count="88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 applyBorder="0" applyProtection="0"/>
    <xf numFmtId="0" fontId="2" fillId="0" borderId="0"/>
    <xf numFmtId="0" fontId="3" fillId="0" borderId="1" applyProtection="0"/>
  </cellStyleXfs>
  <cellXfs count="777">
    <xf numFmtId="0" fontId="0" fillId="0" borderId="0" xfId="0"/>
    <xf numFmtId="164" fontId="0" fillId="0" borderId="0" xfId="0" applyNumberFormat="1"/>
    <xf numFmtId="0" fontId="0" fillId="0" borderId="0" xfId="0" applyBorder="1"/>
    <xf numFmtId="0" fontId="5" fillId="4" borderId="5" xfId="0" applyFont="1" applyFill="1" applyBorder="1" applyAlignment="1">
      <alignment horizontal="center"/>
    </xf>
    <xf numFmtId="0" fontId="6" fillId="0" borderId="0" xfId="0" applyFont="1" applyBorder="1"/>
    <xf numFmtId="0" fontId="7" fillId="4" borderId="6" xfId="0" applyFont="1" applyFill="1" applyBorder="1" applyAlignment="1">
      <alignment horizontal="center"/>
    </xf>
    <xf numFmtId="164" fontId="7" fillId="4" borderId="7" xfId="0" applyNumberFormat="1" applyFont="1" applyFill="1" applyBorder="1"/>
    <xf numFmtId="164" fontId="7" fillId="4" borderId="8" xfId="0" applyNumberFormat="1" applyFont="1" applyFill="1" applyBorder="1"/>
    <xf numFmtId="0" fontId="7" fillId="5" borderId="6" xfId="0" applyFont="1" applyFill="1" applyBorder="1" applyAlignment="1">
      <alignment horizontal="center"/>
    </xf>
    <xf numFmtId="164" fontId="7" fillId="5" borderId="7" xfId="0" applyNumberFormat="1" applyFont="1" applyFill="1" applyBorder="1"/>
    <xf numFmtId="164" fontId="7" fillId="5" borderId="8" xfId="0" applyNumberFormat="1" applyFont="1" applyFill="1" applyBorder="1"/>
    <xf numFmtId="0" fontId="7" fillId="6" borderId="6" xfId="0" applyFont="1" applyFill="1" applyBorder="1" applyAlignment="1">
      <alignment horizontal="center"/>
    </xf>
    <xf numFmtId="164" fontId="7" fillId="6" borderId="7" xfId="0" applyNumberFormat="1" applyFont="1" applyFill="1" applyBorder="1"/>
    <xf numFmtId="164" fontId="7" fillId="6" borderId="8" xfId="0" applyNumberFormat="1" applyFont="1" applyFill="1" applyBorder="1"/>
    <xf numFmtId="0" fontId="7" fillId="6" borderId="9" xfId="0" applyFont="1" applyFill="1" applyBorder="1" applyAlignment="1">
      <alignment horizontal="center"/>
    </xf>
    <xf numFmtId="164" fontId="7" fillId="6" borderId="10" xfId="0" applyNumberFormat="1" applyFont="1" applyFill="1" applyBorder="1"/>
    <xf numFmtId="0" fontId="7" fillId="4" borderId="9" xfId="0" applyFont="1" applyFill="1" applyBorder="1" applyAlignment="1">
      <alignment horizontal="center"/>
    </xf>
    <xf numFmtId="164" fontId="7" fillId="4" borderId="10" xfId="0" applyNumberFormat="1" applyFont="1" applyFill="1" applyBorder="1"/>
    <xf numFmtId="14" fontId="8" fillId="4" borderId="11" xfId="0" applyNumberFormat="1" applyFont="1" applyFill="1" applyBorder="1" applyAlignment="1">
      <alignment horizontal="center" vertical="center" wrapText="1"/>
    </xf>
    <xf numFmtId="164" fontId="9" fillId="4" borderId="12" xfId="0" applyNumberFormat="1" applyFont="1" applyFill="1" applyBorder="1" applyAlignment="1">
      <alignment horizontal="right" vertical="center" wrapText="1"/>
    </xf>
    <xf numFmtId="164" fontId="9" fillId="4" borderId="13" xfId="0" applyNumberFormat="1" applyFont="1" applyFill="1" applyBorder="1" applyAlignment="1">
      <alignment horizontal="right" vertical="center" wrapText="1"/>
    </xf>
    <xf numFmtId="14" fontId="8" fillId="5" borderId="11" xfId="0" applyNumberFormat="1" applyFont="1" applyFill="1" applyBorder="1" applyAlignment="1">
      <alignment horizontal="center" vertical="center" wrapText="1"/>
    </xf>
    <xf numFmtId="164" fontId="9" fillId="5" borderId="12" xfId="0" applyNumberFormat="1" applyFont="1" applyFill="1" applyBorder="1" applyAlignment="1">
      <alignment horizontal="right" vertical="center" wrapText="1"/>
    </xf>
    <xf numFmtId="164" fontId="9" fillId="5" borderId="13" xfId="0" applyNumberFormat="1" applyFont="1" applyFill="1" applyBorder="1" applyAlignment="1">
      <alignment horizontal="right" vertical="center" wrapText="1"/>
    </xf>
    <xf numFmtId="14" fontId="10" fillId="4" borderId="11" xfId="0" applyNumberFormat="1" applyFont="1" applyFill="1" applyBorder="1" applyAlignment="1">
      <alignment horizontal="center" vertical="center" wrapText="1"/>
    </xf>
    <xf numFmtId="165" fontId="6" fillId="4" borderId="12" xfId="0" applyNumberFormat="1" applyFont="1" applyFill="1" applyBorder="1" applyAlignment="1">
      <alignment horizontal="right" vertical="center" wrapText="1"/>
    </xf>
    <xf numFmtId="165" fontId="6" fillId="4" borderId="13" xfId="0" applyNumberFormat="1" applyFont="1" applyFill="1" applyBorder="1" applyAlignment="1">
      <alignment horizontal="right" vertical="center" wrapText="1"/>
    </xf>
    <xf numFmtId="14" fontId="8" fillId="6" borderId="14" xfId="0" applyNumberFormat="1" applyFont="1" applyFill="1" applyBorder="1" applyAlignment="1">
      <alignment horizontal="center" vertical="center" wrapText="1"/>
    </xf>
    <xf numFmtId="165" fontId="9" fillId="6" borderId="15" xfId="0" applyNumberFormat="1" applyFont="1" applyFill="1" applyBorder="1" applyAlignment="1">
      <alignment horizontal="right" vertical="center" wrapText="1"/>
    </xf>
    <xf numFmtId="165" fontId="9" fillId="6" borderId="16" xfId="0" applyNumberFormat="1" applyFont="1" applyFill="1" applyBorder="1" applyAlignment="1">
      <alignment horizontal="right" vertical="center" wrapText="1"/>
    </xf>
    <xf numFmtId="14" fontId="8" fillId="4" borderId="14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right" vertical="center" wrapText="1"/>
    </xf>
    <xf numFmtId="164" fontId="9" fillId="4" borderId="16" xfId="0" applyNumberFormat="1" applyFont="1" applyFill="1" applyBorder="1" applyAlignment="1">
      <alignment horizontal="right" vertical="center" wrapText="1"/>
    </xf>
    <xf numFmtId="14" fontId="8" fillId="6" borderId="15" xfId="0" applyNumberFormat="1" applyFont="1" applyFill="1" applyBorder="1" applyAlignment="1">
      <alignment horizontal="center" vertical="center" wrapText="1"/>
    </xf>
    <xf numFmtId="165" fontId="9" fillId="6" borderId="17" xfId="0" applyNumberFormat="1" applyFont="1" applyFill="1" applyBorder="1" applyAlignment="1">
      <alignment horizontal="right" vertical="center" wrapText="1"/>
    </xf>
    <xf numFmtId="165" fontId="9" fillId="4" borderId="15" xfId="0" applyNumberFormat="1" applyFont="1" applyFill="1" applyBorder="1" applyAlignment="1">
      <alignment horizontal="right" vertical="center" wrapText="1"/>
    </xf>
    <xf numFmtId="165" fontId="9" fillId="4" borderId="16" xfId="0" applyNumberFormat="1" applyFont="1" applyFill="1" applyBorder="1" applyAlignment="1">
      <alignment horizontal="right" vertical="center" wrapText="1"/>
    </xf>
    <xf numFmtId="14" fontId="6" fillId="6" borderId="18" xfId="0" applyNumberFormat="1" applyFont="1" applyFill="1" applyBorder="1"/>
    <xf numFmtId="165" fontId="6" fillId="6" borderId="0" xfId="0" applyNumberFormat="1" applyFont="1" applyFill="1" applyBorder="1"/>
    <xf numFmtId="165" fontId="6" fillId="6" borderId="19" xfId="0" applyNumberFormat="1" applyFont="1" applyFill="1" applyBorder="1"/>
    <xf numFmtId="14" fontId="8" fillId="4" borderId="20" xfId="0" applyNumberFormat="1" applyFont="1" applyFill="1" applyBorder="1" applyAlignment="1">
      <alignment horizontal="center" vertical="center" wrapText="1"/>
    </xf>
    <xf numFmtId="165" fontId="9" fillId="4" borderId="21" xfId="0" applyNumberFormat="1" applyFont="1" applyFill="1" applyBorder="1" applyAlignment="1">
      <alignment horizontal="right" vertical="center" wrapText="1"/>
    </xf>
    <xf numFmtId="165" fontId="9" fillId="4" borderId="22" xfId="0" applyNumberFormat="1" applyFont="1" applyFill="1" applyBorder="1" applyAlignment="1">
      <alignment horizontal="right" vertical="center" wrapText="1"/>
    </xf>
    <xf numFmtId="165" fontId="9" fillId="4" borderId="17" xfId="0" applyNumberFormat="1" applyFont="1" applyFill="1" applyBorder="1" applyAlignment="1">
      <alignment horizontal="right" vertical="center" wrapText="1"/>
    </xf>
    <xf numFmtId="14" fontId="8" fillId="5" borderId="14" xfId="0" applyNumberFormat="1" applyFont="1" applyFill="1" applyBorder="1" applyAlignment="1">
      <alignment horizontal="center" vertical="center" wrapText="1"/>
    </xf>
    <xf numFmtId="165" fontId="9" fillId="5" borderId="15" xfId="0" applyNumberFormat="1" applyFont="1" applyFill="1" applyBorder="1" applyAlignment="1">
      <alignment horizontal="right" vertical="center" wrapText="1"/>
    </xf>
    <xf numFmtId="165" fontId="9" fillId="5" borderId="16" xfId="0" applyNumberFormat="1" applyFont="1" applyFill="1" applyBorder="1" applyAlignment="1">
      <alignment horizontal="right" vertical="center" wrapText="1"/>
    </xf>
    <xf numFmtId="164" fontId="9" fillId="5" borderId="15" xfId="0" applyNumberFormat="1" applyFont="1" applyFill="1" applyBorder="1" applyAlignment="1">
      <alignment horizontal="right" vertical="center" wrapText="1"/>
    </xf>
    <xf numFmtId="164" fontId="9" fillId="5" borderId="16" xfId="0" applyNumberFormat="1" applyFont="1" applyFill="1" applyBorder="1" applyAlignment="1">
      <alignment horizontal="right" vertical="center" wrapText="1"/>
    </xf>
    <xf numFmtId="14" fontId="10" fillId="4" borderId="14" xfId="0" applyNumberFormat="1" applyFont="1" applyFill="1" applyBorder="1" applyAlignment="1">
      <alignment horizontal="center" vertical="center" wrapText="1"/>
    </xf>
    <xf numFmtId="165" fontId="6" fillId="4" borderId="15" xfId="0" applyNumberFormat="1" applyFont="1" applyFill="1" applyBorder="1" applyAlignment="1">
      <alignment horizontal="right" vertical="center" wrapText="1"/>
    </xf>
    <xf numFmtId="165" fontId="6" fillId="4" borderId="16" xfId="0" applyNumberFormat="1" applyFont="1" applyFill="1" applyBorder="1" applyAlignment="1">
      <alignment horizontal="right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64" fontId="9" fillId="4" borderId="24" xfId="0" applyNumberFormat="1" applyFont="1" applyFill="1" applyBorder="1" applyAlignment="1">
      <alignment horizontal="right" vertical="center" wrapText="1"/>
    </xf>
    <xf numFmtId="164" fontId="9" fillId="4" borderId="25" xfId="0" applyNumberFormat="1" applyFont="1" applyFill="1" applyBorder="1" applyAlignment="1">
      <alignment horizontal="right" vertical="center" wrapText="1"/>
    </xf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14" fontId="8" fillId="5" borderId="23" xfId="0" applyNumberFormat="1" applyFont="1" applyFill="1" applyBorder="1" applyAlignment="1">
      <alignment horizontal="center" vertical="center" wrapText="1"/>
    </xf>
    <xf numFmtId="164" fontId="9" fillId="5" borderId="24" xfId="0" applyNumberFormat="1" applyFont="1" applyFill="1" applyBorder="1" applyAlignment="1">
      <alignment horizontal="right" vertical="center" wrapText="1"/>
    </xf>
    <xf numFmtId="164" fontId="9" fillId="5" borderId="25" xfId="0" applyNumberFormat="1" applyFont="1" applyFill="1" applyBorder="1" applyAlignment="1">
      <alignment horizontal="right" vertical="center" wrapText="1"/>
    </xf>
    <xf numFmtId="0" fontId="0" fillId="4" borderId="18" xfId="0" applyFill="1" applyBorder="1"/>
    <xf numFmtId="0" fontId="0" fillId="4" borderId="0" xfId="0" applyFill="1" applyBorder="1"/>
    <xf numFmtId="0" fontId="0" fillId="4" borderId="19" xfId="0" applyFill="1" applyBorder="1"/>
    <xf numFmtId="165" fontId="9" fillId="4" borderId="24" xfId="0" applyNumberFormat="1" applyFont="1" applyFill="1" applyBorder="1" applyAlignment="1">
      <alignment horizontal="right" vertical="center" wrapText="1"/>
    </xf>
    <xf numFmtId="165" fontId="9" fillId="4" borderId="25" xfId="0" applyNumberFormat="1" applyFont="1" applyFill="1" applyBorder="1" applyAlignment="1">
      <alignment horizontal="right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165" fontId="9" fillId="4" borderId="7" xfId="0" applyNumberFormat="1" applyFont="1" applyFill="1" applyBorder="1" applyAlignment="1">
      <alignment horizontal="right" vertical="center" wrapText="1"/>
    </xf>
    <xf numFmtId="165" fontId="9" fillId="4" borderId="10" xfId="0" applyNumberFormat="1" applyFont="1" applyFill="1" applyBorder="1" applyAlignment="1">
      <alignment horizontal="right" vertical="center" wrapText="1"/>
    </xf>
    <xf numFmtId="165" fontId="9" fillId="5" borderId="24" xfId="0" applyNumberFormat="1" applyFont="1" applyFill="1" applyBorder="1" applyAlignment="1">
      <alignment horizontal="right" vertical="center" wrapText="1"/>
    </xf>
    <xf numFmtId="165" fontId="9" fillId="5" borderId="25" xfId="0" applyNumberFormat="1" applyFont="1" applyFill="1" applyBorder="1" applyAlignment="1">
      <alignment horizontal="right" vertical="center" wrapText="1"/>
    </xf>
    <xf numFmtId="164" fontId="9" fillId="4" borderId="7" xfId="0" applyNumberFormat="1" applyFont="1" applyFill="1" applyBorder="1" applyAlignment="1">
      <alignment horizontal="right" vertical="center" wrapText="1"/>
    </xf>
    <xf numFmtId="164" fontId="9" fillId="4" borderId="8" xfId="0" applyNumberFormat="1" applyFont="1" applyFill="1" applyBorder="1" applyAlignment="1">
      <alignment horizontal="right" vertical="center" wrapText="1"/>
    </xf>
    <xf numFmtId="0" fontId="0" fillId="5" borderId="29" xfId="0" applyFill="1" applyBorder="1"/>
    <xf numFmtId="164" fontId="0" fillId="5" borderId="30" xfId="0" applyNumberFormat="1" applyFill="1" applyBorder="1"/>
    <xf numFmtId="164" fontId="0" fillId="5" borderId="31" xfId="0" applyNumberFormat="1" applyFill="1" applyBorder="1"/>
    <xf numFmtId="14" fontId="10" fillId="4" borderId="6" xfId="0" applyNumberFormat="1" applyFont="1" applyFill="1" applyBorder="1" applyAlignment="1">
      <alignment horizontal="center" vertical="center" wrapText="1"/>
    </xf>
    <xf numFmtId="165" fontId="6" fillId="4" borderId="7" xfId="0" applyNumberFormat="1" applyFont="1" applyFill="1" applyBorder="1" applyAlignment="1">
      <alignment horizontal="right" vertical="center" wrapText="1"/>
    </xf>
    <xf numFmtId="165" fontId="6" fillId="4" borderId="8" xfId="0" applyNumberFormat="1" applyFont="1" applyFill="1" applyBorder="1" applyAlignment="1">
      <alignment horizontal="right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5" fontId="9" fillId="6" borderId="7" xfId="0" applyNumberFormat="1" applyFont="1" applyFill="1" applyBorder="1" applyAlignment="1">
      <alignment horizontal="right" vertical="center" wrapText="1"/>
    </xf>
    <xf numFmtId="165" fontId="9" fillId="6" borderId="8" xfId="0" applyNumberFormat="1" applyFont="1" applyFill="1" applyBorder="1" applyAlignment="1">
      <alignment horizontal="right" vertical="center" wrapText="1"/>
    </xf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5" borderId="30" xfId="0" applyFill="1" applyBorder="1"/>
    <xf numFmtId="0" fontId="0" fillId="5" borderId="31" xfId="0" applyFill="1" applyBorder="1"/>
    <xf numFmtId="0" fontId="11" fillId="2" borderId="35" xfId="0" applyFont="1" applyFill="1" applyBorder="1" applyAlignment="1">
      <alignment horizontal="center"/>
    </xf>
    <xf numFmtId="164" fontId="11" fillId="2" borderId="36" xfId="0" applyNumberFormat="1" applyFont="1" applyFill="1" applyBorder="1"/>
    <xf numFmtId="0" fontId="11" fillId="7" borderId="35" xfId="0" applyFont="1" applyFill="1" applyBorder="1" applyAlignment="1">
      <alignment horizontal="center"/>
    </xf>
    <xf numFmtId="164" fontId="11" fillId="7" borderId="36" xfId="0" applyNumberFormat="1" applyFont="1" applyFill="1" applyBorder="1"/>
    <xf numFmtId="0" fontId="11" fillId="6" borderId="35" xfId="0" applyFont="1" applyFill="1" applyBorder="1" applyAlignment="1">
      <alignment horizontal="center"/>
    </xf>
    <xf numFmtId="164" fontId="11" fillId="6" borderId="36" xfId="0" applyNumberFormat="1" applyFont="1" applyFill="1" applyBorder="1"/>
    <xf numFmtId="164" fontId="11" fillId="6" borderId="37" xfId="0" applyNumberFormat="1" applyFont="1" applyFill="1" applyBorder="1"/>
    <xf numFmtId="0" fontId="11" fillId="2" borderId="38" xfId="0" applyFont="1" applyFill="1" applyBorder="1" applyAlignment="1">
      <alignment horizontal="center"/>
    </xf>
    <xf numFmtId="164" fontId="11" fillId="2" borderId="39" xfId="0" applyNumberFormat="1" applyFont="1" applyFill="1" applyBorder="1"/>
    <xf numFmtId="0" fontId="2" fillId="0" borderId="0" xfId="0" applyFont="1" applyBorder="1"/>
    <xf numFmtId="0" fontId="0" fillId="0" borderId="15" xfId="0" applyBorder="1"/>
    <xf numFmtId="0" fontId="7" fillId="2" borderId="1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wrapText="1"/>
    </xf>
    <xf numFmtId="0" fontId="12" fillId="8" borderId="15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left"/>
    </xf>
    <xf numFmtId="164" fontId="0" fillId="0" borderId="15" xfId="0" applyNumberFormat="1" applyBorder="1"/>
    <xf numFmtId="164" fontId="11" fillId="0" borderId="15" xfId="0" applyNumberFormat="1" applyFont="1" applyBorder="1"/>
    <xf numFmtId="0" fontId="11" fillId="7" borderId="15" xfId="0" applyFont="1" applyFill="1" applyBorder="1" applyAlignment="1">
      <alignment horizontal="left"/>
    </xf>
    <xf numFmtId="164" fontId="0" fillId="0" borderId="15" xfId="0" applyNumberFormat="1" applyFont="1" applyBorder="1"/>
    <xf numFmtId="0" fontId="11" fillId="7" borderId="24" xfId="0" applyFont="1" applyFill="1" applyBorder="1" applyAlignment="1">
      <alignment horizontal="left"/>
    </xf>
    <xf numFmtId="164" fontId="0" fillId="0" borderId="24" xfId="0" applyNumberFormat="1" applyFont="1" applyBorder="1"/>
    <xf numFmtId="0" fontId="13" fillId="8" borderId="35" xfId="0" applyFont="1" applyFill="1" applyBorder="1" applyAlignment="1">
      <alignment horizontal="left"/>
    </xf>
    <xf numFmtId="164" fontId="13" fillId="8" borderId="36" xfId="0" applyNumberFormat="1" applyFont="1" applyFill="1" applyBorder="1" applyAlignment="1">
      <alignment horizontal="right"/>
    </xf>
    <xf numFmtId="164" fontId="13" fillId="8" borderId="37" xfId="0" applyNumberFormat="1" applyFont="1" applyFill="1" applyBorder="1" applyAlignment="1">
      <alignment horizontal="right"/>
    </xf>
    <xf numFmtId="14" fontId="8" fillId="4" borderId="40" xfId="0" applyNumberFormat="1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right" vertical="center" wrapText="1"/>
    </xf>
    <xf numFmtId="14" fontId="6" fillId="6" borderId="11" xfId="0" applyNumberFormat="1" applyFont="1" applyFill="1" applyBorder="1"/>
    <xf numFmtId="165" fontId="6" fillId="6" borderId="12" xfId="0" applyNumberFormat="1" applyFont="1" applyFill="1" applyBorder="1"/>
    <xf numFmtId="165" fontId="6" fillId="6" borderId="13" xfId="0" applyNumberFormat="1" applyFont="1" applyFill="1" applyBorder="1"/>
    <xf numFmtId="165" fontId="9" fillId="4" borderId="41" xfId="0" applyNumberFormat="1" applyFont="1" applyFill="1" applyBorder="1" applyAlignment="1">
      <alignment horizontal="right" vertical="center" wrapText="1"/>
    </xf>
    <xf numFmtId="14" fontId="6" fillId="6" borderId="14" xfId="0" applyNumberFormat="1" applyFont="1" applyFill="1" applyBorder="1"/>
    <xf numFmtId="165" fontId="6" fillId="6" borderId="15" xfId="0" applyNumberFormat="1" applyFont="1" applyFill="1" applyBorder="1"/>
    <xf numFmtId="165" fontId="6" fillId="6" borderId="16" xfId="0" applyNumberFormat="1" applyFont="1" applyFill="1" applyBorder="1"/>
    <xf numFmtId="14" fontId="8" fillId="4" borderId="42" xfId="0" applyNumberFormat="1" applyFont="1" applyFill="1" applyBorder="1" applyAlignment="1">
      <alignment horizontal="center" vertical="center" wrapText="1"/>
    </xf>
    <xf numFmtId="164" fontId="9" fillId="4" borderId="43" xfId="0" applyNumberFormat="1" applyFont="1" applyFill="1" applyBorder="1" applyAlignment="1">
      <alignment horizontal="right" vertical="center" wrapText="1"/>
    </xf>
    <xf numFmtId="165" fontId="6" fillId="4" borderId="24" xfId="0" applyNumberFormat="1" applyFont="1" applyFill="1" applyBorder="1"/>
    <xf numFmtId="165" fontId="6" fillId="4" borderId="43" xfId="0" applyNumberFormat="1" applyFont="1" applyFill="1" applyBorder="1"/>
    <xf numFmtId="165" fontId="9" fillId="4" borderId="43" xfId="0" applyNumberFormat="1" applyFont="1" applyFill="1" applyBorder="1" applyAlignment="1">
      <alignment horizontal="right" vertical="center" wrapText="1"/>
    </xf>
    <xf numFmtId="14" fontId="6" fillId="6" borderId="23" xfId="0" applyNumberFormat="1" applyFont="1" applyFill="1" applyBorder="1"/>
    <xf numFmtId="165" fontId="6" fillId="6" borderId="24" xfId="0" applyNumberFormat="1" applyFont="1" applyFill="1" applyBorder="1"/>
    <xf numFmtId="165" fontId="6" fillId="6" borderId="25" xfId="0" applyNumberFormat="1" applyFont="1" applyFill="1" applyBorder="1"/>
    <xf numFmtId="165" fontId="9" fillId="4" borderId="8" xfId="0" applyNumberFormat="1" applyFont="1" applyFill="1" applyBorder="1" applyAlignment="1">
      <alignment horizontal="right" vertical="center" wrapText="1"/>
    </xf>
    <xf numFmtId="14" fontId="6" fillId="6" borderId="35" xfId="0" applyNumberFormat="1" applyFont="1" applyFill="1" applyBorder="1" applyAlignment="1"/>
    <xf numFmtId="165" fontId="6" fillId="6" borderId="36" xfId="0" applyNumberFormat="1" applyFont="1" applyFill="1" applyBorder="1" applyAlignment="1"/>
    <xf numFmtId="165" fontId="6" fillId="6" borderId="37" xfId="0" applyNumberFormat="1" applyFont="1" applyFill="1" applyBorder="1" applyAlignment="1"/>
    <xf numFmtId="164" fontId="11" fillId="7" borderId="37" xfId="0" applyNumberFormat="1" applyFont="1" applyFill="1" applyBorder="1"/>
    <xf numFmtId="0" fontId="11" fillId="6" borderId="44" xfId="0" applyFont="1" applyFill="1" applyBorder="1" applyAlignment="1">
      <alignment horizontal="center"/>
    </xf>
    <xf numFmtId="164" fontId="11" fillId="6" borderId="45" xfId="0" applyNumberFormat="1" applyFont="1" applyFill="1" applyBorder="1"/>
    <xf numFmtId="164" fontId="11" fillId="6" borderId="46" xfId="0" applyNumberFormat="1" applyFont="1" applyFill="1" applyBorder="1"/>
    <xf numFmtId="164" fontId="11" fillId="2" borderId="37" xfId="0" applyNumberFormat="1" applyFont="1" applyFill="1" applyBorder="1"/>
    <xf numFmtId="14" fontId="8" fillId="4" borderId="15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right" vertical="center" wrapText="1"/>
    </xf>
    <xf numFmtId="14" fontId="6" fillId="6" borderId="15" xfId="0" applyNumberFormat="1" applyFont="1" applyFill="1" applyBorder="1"/>
    <xf numFmtId="0" fontId="13" fillId="8" borderId="15" xfId="0" applyFont="1" applyFill="1" applyBorder="1" applyAlignment="1">
      <alignment horizontal="left"/>
    </xf>
    <xf numFmtId="164" fontId="13" fillId="8" borderId="15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164" fontId="13" fillId="0" borderId="0" xfId="0" applyNumberFormat="1" applyFont="1" applyBorder="1" applyAlignment="1">
      <alignment horizontal="right"/>
    </xf>
    <xf numFmtId="0" fontId="5" fillId="4" borderId="4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4" fillId="0" borderId="0" xfId="0" applyFont="1" applyBorder="1"/>
    <xf numFmtId="14" fontId="15" fillId="2" borderId="11" xfId="0" applyNumberFormat="1" applyFont="1" applyFill="1" applyBorder="1" applyAlignment="1">
      <alignment horizontal="center" vertical="center" wrapText="1"/>
    </xf>
    <xf numFmtId="164" fontId="16" fillId="2" borderId="12" xfId="0" applyNumberFormat="1" applyFont="1" applyFill="1" applyBorder="1" applyAlignment="1">
      <alignment horizontal="right" wrapText="1"/>
    </xf>
    <xf numFmtId="14" fontId="15" fillId="7" borderId="12" xfId="0" applyNumberFormat="1" applyFont="1" applyFill="1" applyBorder="1" applyAlignment="1">
      <alignment horizontal="center" vertical="center" wrapText="1"/>
    </xf>
    <xf numFmtId="164" fontId="16" fillId="7" borderId="12" xfId="0" applyNumberFormat="1" applyFont="1" applyFill="1" applyBorder="1" applyAlignment="1">
      <alignment horizontal="right" wrapText="1"/>
    </xf>
    <xf numFmtId="14" fontId="15" fillId="2" borderId="12" xfId="0" applyNumberFormat="1" applyFont="1" applyFill="1" applyBorder="1" applyAlignment="1">
      <alignment horizontal="center" vertical="center" wrapText="1"/>
    </xf>
    <xf numFmtId="164" fontId="16" fillId="7" borderId="13" xfId="0" applyNumberFormat="1" applyFont="1" applyFill="1" applyBorder="1" applyAlignment="1">
      <alignment horizontal="right" wrapText="1"/>
    </xf>
    <xf numFmtId="14" fontId="15" fillId="2" borderId="14" xfId="0" applyNumberFormat="1" applyFont="1" applyFill="1" applyBorder="1" applyAlignment="1">
      <alignment horizontal="center" vertical="center" wrapText="1"/>
    </xf>
    <xf numFmtId="164" fontId="16" fillId="2" borderId="15" xfId="0" applyNumberFormat="1" applyFont="1" applyFill="1" applyBorder="1" applyAlignment="1">
      <alignment horizontal="right" wrapText="1"/>
    </xf>
    <xf numFmtId="14" fontId="15" fillId="7" borderId="15" xfId="0" applyNumberFormat="1" applyFont="1" applyFill="1" applyBorder="1" applyAlignment="1">
      <alignment horizontal="center" vertical="center" wrapText="1"/>
    </xf>
    <xf numFmtId="164" fontId="16" fillId="7" borderId="15" xfId="0" applyNumberFormat="1" applyFont="1" applyFill="1" applyBorder="1" applyAlignment="1">
      <alignment horizontal="right" wrapText="1"/>
    </xf>
    <xf numFmtId="14" fontId="15" fillId="2" borderId="15" xfId="0" applyNumberFormat="1" applyFont="1" applyFill="1" applyBorder="1" applyAlignment="1">
      <alignment horizontal="center" vertical="center" wrapText="1"/>
    </xf>
    <xf numFmtId="164" fontId="16" fillId="7" borderId="16" xfId="0" applyNumberFormat="1" applyFont="1" applyFill="1" applyBorder="1" applyAlignment="1">
      <alignment horizontal="right" wrapText="1"/>
    </xf>
    <xf numFmtId="0" fontId="0" fillId="2" borderId="15" xfId="0" applyFill="1" applyBorder="1"/>
    <xf numFmtId="14" fontId="15" fillId="2" borderId="6" xfId="0" applyNumberFormat="1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right" wrapText="1"/>
    </xf>
    <xf numFmtId="0" fontId="0" fillId="7" borderId="7" xfId="0" applyFill="1" applyBorder="1"/>
    <xf numFmtId="14" fontId="15" fillId="2" borderId="7" xfId="0" applyNumberFormat="1" applyFont="1" applyFill="1" applyBorder="1" applyAlignment="1">
      <alignment horizontal="center" vertical="center" wrapText="1"/>
    </xf>
    <xf numFmtId="14" fontId="15" fillId="7" borderId="7" xfId="0" applyNumberFormat="1" applyFont="1" applyFill="1" applyBorder="1" applyAlignment="1">
      <alignment horizontal="center" vertical="center" wrapText="1"/>
    </xf>
    <xf numFmtId="164" fontId="16" fillId="7" borderId="7" xfId="0" applyNumberFormat="1" applyFont="1" applyFill="1" applyBorder="1" applyAlignment="1">
      <alignment horizontal="right" wrapText="1"/>
    </xf>
    <xf numFmtId="0" fontId="0" fillId="2" borderId="7" xfId="0" applyFill="1" applyBorder="1"/>
    <xf numFmtId="0" fontId="0" fillId="7" borderId="8" xfId="0" applyFill="1" applyBorder="1"/>
    <xf numFmtId="0" fontId="0" fillId="0" borderId="0" xfId="0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1" fillId="6" borderId="36" xfId="0" applyFont="1" applyFill="1" applyBorder="1" applyAlignment="1">
      <alignment horizontal="center"/>
    </xf>
    <xf numFmtId="0" fontId="11" fillId="9" borderId="38" xfId="0" applyFont="1" applyFill="1" applyBorder="1" applyAlignment="1">
      <alignment horizontal="center"/>
    </xf>
    <xf numFmtId="166" fontId="17" fillId="0" borderId="0" xfId="0" applyNumberFormat="1" applyFont="1" applyAlignment="1">
      <alignment horizontal="center" wrapText="1"/>
    </xf>
    <xf numFmtId="0" fontId="0" fillId="0" borderId="0" xfId="0" applyFont="1" applyAlignment="1">
      <alignment wrapText="1"/>
    </xf>
    <xf numFmtId="165" fontId="0" fillId="0" borderId="0" xfId="0" applyNumberFormat="1" applyFont="1" applyAlignment="1">
      <alignment wrapText="1"/>
    </xf>
    <xf numFmtId="0" fontId="6" fillId="0" borderId="0" xfId="0" applyFont="1"/>
    <xf numFmtId="0" fontId="10" fillId="0" borderId="0" xfId="0" applyFont="1" applyBorder="1"/>
    <xf numFmtId="0" fontId="10" fillId="0" borderId="0" xfId="0" applyFont="1"/>
    <xf numFmtId="0" fontId="7" fillId="4" borderId="8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10" fillId="0" borderId="5" xfId="0" applyFont="1" applyBorder="1"/>
    <xf numFmtId="164" fontId="2" fillId="6" borderId="11" xfId="0" applyNumberFormat="1" applyFont="1" applyFill="1" applyBorder="1"/>
    <xf numFmtId="164" fontId="2" fillId="6" borderId="13" xfId="0" applyNumberFormat="1" applyFont="1" applyFill="1" applyBorder="1"/>
    <xf numFmtId="164" fontId="2" fillId="4" borderId="11" xfId="0" applyNumberFormat="1" applyFont="1" applyFill="1" applyBorder="1"/>
    <xf numFmtId="164" fontId="2" fillId="4" borderId="13" xfId="0" applyNumberFormat="1" applyFont="1" applyFill="1" applyBorder="1"/>
    <xf numFmtId="164" fontId="2" fillId="6" borderId="51" xfId="0" applyNumberFormat="1" applyFont="1" applyFill="1" applyBorder="1"/>
    <xf numFmtId="165" fontId="2" fillId="4" borderId="50" xfId="0" applyNumberFormat="1" applyFont="1" applyFill="1" applyBorder="1"/>
    <xf numFmtId="165" fontId="2" fillId="4" borderId="52" xfId="0" applyNumberFormat="1" applyFont="1" applyFill="1" applyBorder="1"/>
    <xf numFmtId="0" fontId="10" fillId="0" borderId="53" xfId="0" applyFont="1" applyBorder="1"/>
    <xf numFmtId="164" fontId="2" fillId="6" borderId="14" xfId="0" applyNumberFormat="1" applyFont="1" applyFill="1" applyBorder="1"/>
    <xf numFmtId="164" fontId="2" fillId="6" borderId="16" xfId="0" applyNumberFormat="1" applyFont="1" applyFill="1" applyBorder="1"/>
    <xf numFmtId="164" fontId="2" fillId="4" borderId="14" xfId="0" applyNumberFormat="1" applyFont="1" applyFill="1" applyBorder="1"/>
    <xf numFmtId="164" fontId="2" fillId="4" borderId="16" xfId="0" applyNumberFormat="1" applyFont="1" applyFill="1" applyBorder="1"/>
    <xf numFmtId="164" fontId="2" fillId="6" borderId="54" xfId="0" applyNumberFormat="1" applyFont="1" applyFill="1" applyBorder="1"/>
    <xf numFmtId="165" fontId="2" fillId="4" borderId="40" xfId="0" applyNumberFormat="1" applyFont="1" applyFill="1" applyBorder="1"/>
    <xf numFmtId="165" fontId="2" fillId="4" borderId="55" xfId="0" applyNumberFormat="1" applyFont="1" applyFill="1" applyBorder="1"/>
    <xf numFmtId="0" fontId="10" fillId="0" borderId="56" xfId="0" applyFont="1" applyBorder="1"/>
    <xf numFmtId="164" fontId="2" fillId="6" borderId="23" xfId="0" applyNumberFormat="1" applyFont="1" applyFill="1" applyBorder="1"/>
    <xf numFmtId="164" fontId="2" fillId="6" borderId="25" xfId="0" applyNumberFormat="1" applyFont="1" applyFill="1" applyBorder="1"/>
    <xf numFmtId="164" fontId="2" fillId="4" borderId="23" xfId="0" applyNumberFormat="1" applyFont="1" applyFill="1" applyBorder="1"/>
    <xf numFmtId="164" fontId="2" fillId="4" borderId="25" xfId="0" applyNumberFormat="1" applyFont="1" applyFill="1" applyBorder="1"/>
    <xf numFmtId="164" fontId="2" fillId="6" borderId="57" xfId="0" applyNumberFormat="1" applyFont="1" applyFill="1" applyBorder="1"/>
    <xf numFmtId="165" fontId="2" fillId="4" borderId="42" xfId="0" applyNumberFormat="1" applyFont="1" applyFill="1" applyBorder="1"/>
    <xf numFmtId="165" fontId="2" fillId="4" borderId="58" xfId="0" applyNumberFormat="1" applyFont="1" applyFill="1" applyBorder="1"/>
    <xf numFmtId="164" fontId="13" fillId="6" borderId="35" xfId="0" applyNumberFormat="1" applyFont="1" applyFill="1" applyBorder="1" applyAlignment="1">
      <alignment horizontal="right"/>
    </xf>
    <xf numFmtId="164" fontId="13" fillId="6" borderId="37" xfId="0" applyNumberFormat="1" applyFont="1" applyFill="1" applyBorder="1" applyAlignment="1">
      <alignment horizontal="right"/>
    </xf>
    <xf numFmtId="164" fontId="13" fillId="4" borderId="35" xfId="0" applyNumberFormat="1" applyFont="1" applyFill="1" applyBorder="1" applyAlignment="1">
      <alignment horizontal="right"/>
    </xf>
    <xf numFmtId="164" fontId="13" fillId="4" borderId="37" xfId="0" applyNumberFormat="1" applyFont="1" applyFill="1" applyBorder="1" applyAlignment="1">
      <alignment horizontal="right"/>
    </xf>
    <xf numFmtId="164" fontId="13" fillId="6" borderId="35" xfId="0" applyNumberFormat="1" applyFont="1" applyFill="1" applyBorder="1"/>
    <xf numFmtId="164" fontId="13" fillId="6" borderId="37" xfId="0" applyNumberFormat="1" applyFont="1" applyFill="1" applyBorder="1"/>
    <xf numFmtId="165" fontId="13" fillId="4" borderId="38" xfId="0" applyNumberFormat="1" applyFont="1" applyFill="1" applyBorder="1"/>
    <xf numFmtId="165" fontId="13" fillId="4" borderId="35" xfId="0" applyNumberFormat="1" applyFont="1" applyFill="1" applyBorder="1"/>
    <xf numFmtId="165" fontId="13" fillId="4" borderId="37" xfId="0" applyNumberFormat="1" applyFont="1" applyFill="1" applyBorder="1"/>
    <xf numFmtId="0" fontId="14" fillId="0" borderId="0" xfId="0" applyFont="1"/>
    <xf numFmtId="0" fontId="5" fillId="11" borderId="2" xfId="0" applyFont="1" applyFill="1" applyBorder="1" applyAlignment="1"/>
    <xf numFmtId="0" fontId="13" fillId="6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13" fillId="4" borderId="48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167" fontId="18" fillId="0" borderId="3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164" fontId="2" fillId="4" borderId="59" xfId="0" applyNumberFormat="1" applyFont="1" applyFill="1" applyBorder="1"/>
    <xf numFmtId="168" fontId="19" fillId="0" borderId="53" xfId="0" applyNumberFormat="1" applyFont="1" applyBorder="1"/>
    <xf numFmtId="168" fontId="19" fillId="0" borderId="60" xfId="0" applyNumberFormat="1" applyFont="1" applyBorder="1"/>
    <xf numFmtId="164" fontId="2" fillId="0" borderId="0" xfId="0" applyNumberFormat="1" applyFont="1" applyBorder="1"/>
    <xf numFmtId="164" fontId="13" fillId="11" borderId="35" xfId="0" applyNumberFormat="1" applyFont="1" applyFill="1" applyBorder="1" applyAlignment="1">
      <alignment horizontal="right"/>
    </xf>
    <xf numFmtId="164" fontId="13" fillId="11" borderId="35" xfId="0" applyNumberFormat="1" applyFont="1" applyFill="1" applyBorder="1"/>
    <xf numFmtId="165" fontId="13" fillId="11" borderId="38" xfId="0" applyNumberFormat="1" applyFont="1" applyFill="1" applyBorder="1"/>
    <xf numFmtId="165" fontId="13" fillId="11" borderId="35" xfId="0" applyNumberFormat="1" applyFont="1" applyFill="1" applyBorder="1"/>
    <xf numFmtId="164" fontId="2" fillId="4" borderId="53" xfId="0" applyNumberFormat="1" applyFont="1" applyFill="1" applyBorder="1"/>
    <xf numFmtId="164" fontId="2" fillId="4" borderId="61" xfId="0" applyNumberFormat="1" applyFont="1" applyFill="1" applyBorder="1"/>
    <xf numFmtId="0" fontId="10" fillId="11" borderId="47" xfId="0" applyFont="1" applyFill="1" applyBorder="1"/>
    <xf numFmtId="165" fontId="13" fillId="11" borderId="29" xfId="0" applyNumberFormat="1" applyFont="1" applyFill="1" applyBorder="1"/>
    <xf numFmtId="165" fontId="13" fillId="0" borderId="56" xfId="0" applyNumberFormat="1" applyFont="1" applyBorder="1"/>
    <xf numFmtId="167" fontId="19" fillId="0" borderId="62" xfId="0" applyNumberFormat="1" applyFont="1" applyBorder="1"/>
    <xf numFmtId="165" fontId="13" fillId="0" borderId="0" xfId="0" applyNumberFormat="1" applyFont="1" applyBorder="1"/>
    <xf numFmtId="0" fontId="20" fillId="0" borderId="0" xfId="0" applyFont="1"/>
    <xf numFmtId="0" fontId="13" fillId="6" borderId="20" xfId="0" applyFont="1" applyFill="1" applyBorder="1" applyAlignment="1"/>
    <xf numFmtId="0" fontId="13" fillId="4" borderId="20" xfId="0" applyFont="1" applyFill="1" applyBorder="1" applyAlignment="1"/>
    <xf numFmtId="0" fontId="13" fillId="4" borderId="48" xfId="0" applyFont="1" applyFill="1" applyBorder="1" applyAlignment="1"/>
    <xf numFmtId="0" fontId="13" fillId="0" borderId="0" xfId="0" applyFont="1" applyBorder="1" applyAlignment="1"/>
    <xf numFmtId="0" fontId="20" fillId="0" borderId="0" xfId="0" applyFont="1" applyBorder="1"/>
    <xf numFmtId="4" fontId="6" fillId="0" borderId="0" xfId="0" applyNumberFormat="1" applyFont="1"/>
    <xf numFmtId="164" fontId="13" fillId="11" borderId="37" xfId="0" applyNumberFormat="1" applyFont="1" applyFill="1" applyBorder="1" applyAlignment="1">
      <alignment horizontal="right"/>
    </xf>
    <xf numFmtId="164" fontId="13" fillId="11" borderId="37" xfId="0" applyNumberFormat="1" applyFont="1" applyFill="1" applyBorder="1"/>
    <xf numFmtId="165" fontId="13" fillId="11" borderId="37" xfId="0" applyNumberFormat="1" applyFont="1" applyFill="1" applyBorder="1"/>
    <xf numFmtId="0" fontId="11" fillId="0" borderId="0" xfId="0" applyFont="1"/>
    <xf numFmtId="165" fontId="13" fillId="0" borderId="0" xfId="0" applyNumberFormat="1" applyFont="1"/>
    <xf numFmtId="0" fontId="2" fillId="0" borderId="0" xfId="0" applyFont="1"/>
    <xf numFmtId="165" fontId="20" fillId="0" borderId="0" xfId="0" applyNumberFormat="1" applyFont="1"/>
    <xf numFmtId="165" fontId="10" fillId="0" borderId="0" xfId="0" applyNumberFormat="1" applyFont="1"/>
    <xf numFmtId="0" fontId="0" fillId="8" borderId="0" xfId="0" applyFill="1"/>
    <xf numFmtId="0" fontId="7" fillId="12" borderId="7" xfId="0" applyFont="1" applyFill="1" applyBorder="1" applyAlignment="1">
      <alignment horizontal="center"/>
    </xf>
    <xf numFmtId="164" fontId="11" fillId="9" borderId="45" xfId="0" applyNumberFormat="1" applyFont="1" applyFill="1" applyBorder="1"/>
    <xf numFmtId="164" fontId="11" fillId="9" borderId="63" xfId="0" applyNumberFormat="1" applyFont="1" applyFill="1" applyBorder="1"/>
    <xf numFmtId="0" fontId="7" fillId="12" borderId="15" xfId="0" applyFont="1" applyFill="1" applyBorder="1" applyAlignment="1">
      <alignment horizontal="center"/>
    </xf>
    <xf numFmtId="0" fontId="13" fillId="0" borderId="0" xfId="0" applyFont="1" applyFill="1" applyBorder="1" applyAlignment="1"/>
    <xf numFmtId="164" fontId="2" fillId="0" borderId="0" xfId="0" applyNumberFormat="1" applyFont="1" applyFill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5" xfId="0" applyFont="1" applyBorder="1"/>
    <xf numFmtId="0" fontId="22" fillId="14" borderId="15" xfId="0" applyFont="1" applyFill="1" applyBorder="1" applyAlignment="1">
      <alignment horizontal="center" vertical="center" wrapText="1"/>
    </xf>
    <xf numFmtId="0" fontId="21" fillId="14" borderId="15" xfId="0" applyFont="1" applyFill="1" applyBorder="1"/>
    <xf numFmtId="0" fontId="23" fillId="14" borderId="15" xfId="0" applyFont="1" applyFill="1" applyBorder="1" applyAlignment="1">
      <alignment horizontal="left" vertical="center" wrapText="1" indent="1"/>
    </xf>
    <xf numFmtId="0" fontId="26" fillId="14" borderId="15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14" borderId="15" xfId="0" applyFont="1" applyFill="1" applyBorder="1" applyAlignment="1">
      <alignment horizontal="center"/>
    </xf>
    <xf numFmtId="0" fontId="21" fillId="15" borderId="15" xfId="0" applyFont="1" applyFill="1" applyBorder="1"/>
    <xf numFmtId="0" fontId="21" fillId="15" borderId="15" xfId="0" applyFont="1" applyFill="1" applyBorder="1" applyAlignment="1">
      <alignment horizontal="center"/>
    </xf>
    <xf numFmtId="14" fontId="27" fillId="16" borderId="64" xfId="0" applyNumberFormat="1" applyFont="1" applyFill="1" applyBorder="1" applyAlignment="1">
      <alignment horizontal="center" vertical="center" wrapText="1"/>
    </xf>
    <xf numFmtId="0" fontId="28" fillId="16" borderId="64" xfId="0" applyFont="1" applyFill="1" applyBorder="1" applyAlignment="1">
      <alignment horizontal="right" vertical="center" wrapText="1"/>
    </xf>
    <xf numFmtId="165" fontId="21" fillId="0" borderId="0" xfId="0" applyNumberFormat="1" applyFont="1" applyBorder="1"/>
    <xf numFmtId="165" fontId="6" fillId="0" borderId="0" xfId="0" applyNumberFormat="1" applyFont="1" applyBorder="1"/>
    <xf numFmtId="165" fontId="10" fillId="0" borderId="0" xfId="0" applyNumberFormat="1" applyFont="1" applyBorder="1"/>
    <xf numFmtId="165" fontId="6" fillId="0" borderId="0" xfId="0" applyNumberFormat="1" applyFont="1"/>
    <xf numFmtId="164" fontId="11" fillId="6" borderId="39" xfId="0" applyNumberFormat="1" applyFont="1" applyFill="1" applyBorder="1"/>
    <xf numFmtId="164" fontId="11" fillId="6" borderId="47" xfId="0" applyNumberFormat="1" applyFont="1" applyFill="1" applyBorder="1"/>
    <xf numFmtId="0" fontId="29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30" fillId="17" borderId="20" xfId="0" applyFont="1" applyFill="1" applyBorder="1" applyAlignment="1">
      <alignment horizontal="center" wrapText="1"/>
    </xf>
    <xf numFmtId="4" fontId="30" fillId="17" borderId="41" xfId="0" applyNumberFormat="1" applyFont="1" applyFill="1" applyBorder="1"/>
    <xf numFmtId="0" fontId="29" fillId="0" borderId="14" xfId="0" applyFont="1" applyBorder="1" applyAlignment="1">
      <alignment horizontal="center"/>
    </xf>
    <xf numFmtId="4" fontId="0" fillId="0" borderId="16" xfId="0" applyNumberFormat="1" applyBorder="1"/>
    <xf numFmtId="0" fontId="29" fillId="0" borderId="6" xfId="0" applyFont="1" applyBorder="1" applyAlignment="1">
      <alignment horizontal="center"/>
    </xf>
    <xf numFmtId="4" fontId="0" fillId="0" borderId="8" xfId="0" applyNumberFormat="1" applyBorder="1"/>
    <xf numFmtId="0" fontId="31" fillId="0" borderId="0" xfId="0" applyFont="1"/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66" xfId="0" applyNumberFormat="1" applyFill="1" applyBorder="1"/>
    <xf numFmtId="0" fontId="31" fillId="0" borderId="14" xfId="0" applyFont="1" applyBorder="1" applyAlignment="1">
      <alignment horizontal="center"/>
    </xf>
    <xf numFmtId="4" fontId="31" fillId="0" borderId="16" xfId="0" applyNumberFormat="1" applyFont="1" applyBorder="1"/>
    <xf numFmtId="0" fontId="32" fillId="0" borderId="14" xfId="0" applyFont="1" applyBorder="1" applyAlignment="1">
      <alignment horizontal="center"/>
    </xf>
    <xf numFmtId="4" fontId="32" fillId="0" borderId="16" xfId="0" applyNumberFormat="1" applyFont="1" applyBorder="1"/>
    <xf numFmtId="0" fontId="33" fillId="0" borderId="14" xfId="0" applyFont="1" applyBorder="1" applyAlignment="1">
      <alignment horizontal="center"/>
    </xf>
    <xf numFmtId="4" fontId="33" fillId="0" borderId="16" xfId="0" applyNumberFormat="1" applyFont="1" applyBorder="1"/>
    <xf numFmtId="0" fontId="34" fillId="0" borderId="14" xfId="0" applyFont="1" applyBorder="1" applyAlignment="1">
      <alignment horizontal="center"/>
    </xf>
    <xf numFmtId="4" fontId="34" fillId="0" borderId="16" xfId="0" applyNumberFormat="1" applyFont="1" applyBorder="1"/>
    <xf numFmtId="0" fontId="22" fillId="15" borderId="15" xfId="0" applyFont="1" applyFill="1" applyBorder="1" applyAlignment="1">
      <alignment horizontal="center" vertical="center" wrapText="1"/>
    </xf>
    <xf numFmtId="0" fontId="21" fillId="15" borderId="0" xfId="0" applyFont="1" applyFill="1"/>
    <xf numFmtId="0" fontId="26" fillId="15" borderId="15" xfId="0" applyFont="1" applyFill="1" applyBorder="1" applyAlignment="1">
      <alignment horizontal="center"/>
    </xf>
    <xf numFmtId="0" fontId="22" fillId="18" borderId="15" xfId="0" applyFont="1" applyFill="1" applyBorder="1" applyAlignment="1">
      <alignment horizontal="center" vertical="center" wrapText="1"/>
    </xf>
    <xf numFmtId="0" fontId="21" fillId="18" borderId="15" xfId="0" applyFont="1" applyFill="1" applyBorder="1"/>
    <xf numFmtId="0" fontId="21" fillId="18" borderId="0" xfId="0" applyFont="1" applyFill="1"/>
    <xf numFmtId="0" fontId="26" fillId="18" borderId="15" xfId="0" applyFont="1" applyFill="1" applyBorder="1" applyAlignment="1">
      <alignment horizontal="center"/>
    </xf>
    <xf numFmtId="0" fontId="21" fillId="18" borderId="15" xfId="0" applyFont="1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Fill="1" applyBorder="1"/>
    <xf numFmtId="3" fontId="0" fillId="0" borderId="0" xfId="0" applyNumberFormat="1" applyAlignment="1">
      <alignment horizontal="center"/>
    </xf>
    <xf numFmtId="3" fontId="0" fillId="0" borderId="15" xfId="0" applyNumberFormat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0" fontId="30" fillId="18" borderId="20" xfId="0" applyFont="1" applyFill="1" applyBorder="1" applyAlignment="1">
      <alignment horizontal="center"/>
    </xf>
    <xf numFmtId="3" fontId="0" fillId="0" borderId="16" xfId="0" applyNumberFormat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0" fontId="30" fillId="18" borderId="35" xfId="0" applyFont="1" applyFill="1" applyBorder="1" applyAlignment="1">
      <alignment horizontal="center"/>
    </xf>
    <xf numFmtId="3" fontId="30" fillId="18" borderId="36" xfId="0" applyNumberFormat="1" applyFont="1" applyFill="1" applyBorder="1"/>
    <xf numFmtId="3" fontId="30" fillId="18" borderId="37" xfId="0" applyNumberFormat="1" applyFont="1" applyFill="1" applyBorder="1"/>
    <xf numFmtId="3" fontId="0" fillId="0" borderId="7" xfId="0" applyNumberFormat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30" fillId="18" borderId="21" xfId="0" applyNumberFormat="1" applyFont="1" applyFill="1" applyBorder="1" applyAlignment="1">
      <alignment horizontal="center"/>
    </xf>
    <xf numFmtId="3" fontId="30" fillId="18" borderId="41" xfId="0" applyNumberFormat="1" applyFont="1" applyFill="1" applyBorder="1" applyAlignment="1">
      <alignment horizontal="center"/>
    </xf>
    <xf numFmtId="0" fontId="30" fillId="18" borderId="15" xfId="0" applyFont="1" applyFill="1" applyBorder="1" applyAlignment="1">
      <alignment horizontal="center"/>
    </xf>
    <xf numFmtId="3" fontId="30" fillId="18" borderId="15" xfId="0" applyNumberFormat="1" applyFon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3" fontId="0" fillId="0" borderId="15" xfId="0" applyNumberFormat="1" applyBorder="1"/>
    <xf numFmtId="3" fontId="0" fillId="0" borderId="15" xfId="0" applyNumberFormat="1" applyFill="1" applyBorder="1"/>
    <xf numFmtId="0" fontId="29" fillId="0" borderId="0" xfId="0" applyFont="1"/>
    <xf numFmtId="164" fontId="0" fillId="19" borderId="12" xfId="0" applyNumberFormat="1" applyFill="1" applyBorder="1"/>
    <xf numFmtId="168" fontId="19" fillId="0" borderId="52" xfId="0" applyNumberFormat="1" applyFont="1" applyBorder="1"/>
    <xf numFmtId="168" fontId="19" fillId="0" borderId="67" xfId="0" applyNumberFormat="1" applyFont="1" applyBorder="1"/>
    <xf numFmtId="0" fontId="13" fillId="6" borderId="35" xfId="0" applyFont="1" applyFill="1" applyBorder="1" applyAlignment="1">
      <alignment horizontal="center"/>
    </xf>
    <xf numFmtId="0" fontId="13" fillId="4" borderId="35" xfId="0" applyFont="1" applyFill="1" applyBorder="1" applyAlignment="1">
      <alignment horizontal="center"/>
    </xf>
    <xf numFmtId="0" fontId="13" fillId="4" borderId="38" xfId="0" applyFont="1" applyFill="1" applyBorder="1" applyAlignment="1">
      <alignment horizontal="center"/>
    </xf>
    <xf numFmtId="0" fontId="13" fillId="4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167" fontId="18" fillId="0" borderId="47" xfId="0" applyNumberFormat="1" applyFont="1" applyBorder="1" applyAlignment="1">
      <alignment horizontal="center"/>
    </xf>
    <xf numFmtId="168" fontId="19" fillId="0" borderId="68" xfId="0" applyNumberFormat="1" applyFont="1" applyBorder="1"/>
    <xf numFmtId="164" fontId="2" fillId="4" borderId="49" xfId="0" applyNumberFormat="1" applyFont="1" applyFill="1" applyBorder="1"/>
    <xf numFmtId="164" fontId="2" fillId="4" borderId="17" xfId="0" applyNumberFormat="1" applyFont="1" applyFill="1" applyBorder="1"/>
    <xf numFmtId="165" fontId="13" fillId="11" borderId="39" xfId="0" applyNumberFormat="1" applyFont="1" applyFill="1" applyBorder="1"/>
    <xf numFmtId="0" fontId="13" fillId="6" borderId="35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164" fontId="2" fillId="4" borderId="43" xfId="0" applyNumberFormat="1" applyFont="1" applyFill="1" applyBorder="1"/>
    <xf numFmtId="0" fontId="13" fillId="20" borderId="3" xfId="0" applyFont="1" applyFill="1" applyBorder="1" applyAlignment="1">
      <alignment horizontal="center"/>
    </xf>
    <xf numFmtId="165" fontId="13" fillId="20" borderId="35" xfId="0" applyNumberFormat="1" applyFont="1" applyFill="1" applyBorder="1"/>
    <xf numFmtId="0" fontId="11" fillId="12" borderId="35" xfId="0" applyFont="1" applyFill="1" applyBorder="1" applyAlignment="1">
      <alignment horizontal="center"/>
    </xf>
    <xf numFmtId="164" fontId="11" fillId="12" borderId="36" xfId="0" applyNumberFormat="1" applyFont="1" applyFill="1" applyBorder="1"/>
    <xf numFmtId="164" fontId="11" fillId="12" borderId="39" xfId="0" applyNumberFormat="1" applyFont="1" applyFill="1" applyBorder="1"/>
    <xf numFmtId="0" fontId="11" fillId="23" borderId="35" xfId="0" applyFont="1" applyFill="1" applyBorder="1" applyAlignment="1">
      <alignment horizontal="center"/>
    </xf>
    <xf numFmtId="164" fontId="11" fillId="23" borderId="36" xfId="0" applyNumberFormat="1" applyFont="1" applyFill="1" applyBorder="1"/>
    <xf numFmtId="165" fontId="36" fillId="13" borderId="64" xfId="0" applyNumberFormat="1" applyFont="1" applyFill="1" applyBorder="1" applyAlignment="1">
      <alignment horizontal="right" vertical="center" wrapText="1"/>
    </xf>
    <xf numFmtId="164" fontId="0" fillId="0" borderId="12" xfId="0" applyNumberFormat="1" applyBorder="1"/>
    <xf numFmtId="0" fontId="13" fillId="25" borderId="37" xfId="0" applyFont="1" applyFill="1" applyBorder="1" applyAlignment="1">
      <alignment horizontal="center" vertical="center"/>
    </xf>
    <xf numFmtId="165" fontId="2" fillId="14" borderId="12" xfId="0" applyNumberFormat="1" applyFont="1" applyFill="1" applyBorder="1"/>
    <xf numFmtId="169" fontId="36" fillId="13" borderId="64" xfId="0" applyNumberFormat="1" applyFont="1" applyFill="1" applyBorder="1" applyAlignment="1">
      <alignment horizontal="right" vertical="center" wrapText="1"/>
    </xf>
    <xf numFmtId="169" fontId="37" fillId="13" borderId="64" xfId="0" applyNumberFormat="1" applyFont="1" applyFill="1" applyBorder="1" applyAlignment="1">
      <alignment horizontal="right" vertical="center" wrapText="1"/>
    </xf>
    <xf numFmtId="14" fontId="39" fillId="12" borderId="11" xfId="0" applyNumberFormat="1" applyFont="1" applyFill="1" applyBorder="1" applyAlignment="1">
      <alignment horizontal="center" vertical="center" wrapText="1"/>
    </xf>
    <xf numFmtId="165" fontId="29" fillId="13" borderId="12" xfId="0" applyNumberFormat="1" applyFont="1" applyFill="1" applyBorder="1"/>
    <xf numFmtId="165" fontId="29" fillId="13" borderId="49" xfId="0" applyNumberFormat="1" applyFont="1" applyFill="1" applyBorder="1" applyAlignment="1">
      <alignment wrapText="1"/>
    </xf>
    <xf numFmtId="164" fontId="40" fillId="6" borderId="41" xfId="0" applyNumberFormat="1" applyFont="1" applyFill="1" applyBorder="1" applyAlignment="1">
      <alignment horizontal="right" wrapText="1"/>
    </xf>
    <xf numFmtId="0" fontId="29" fillId="0" borderId="0" xfId="0" applyFont="1" applyBorder="1"/>
    <xf numFmtId="165" fontId="29" fillId="0" borderId="0" xfId="0" applyNumberFormat="1" applyFont="1" applyBorder="1"/>
    <xf numFmtId="165" fontId="29" fillId="13" borderId="15" xfId="0" applyNumberFormat="1" applyFont="1" applyFill="1" applyBorder="1"/>
    <xf numFmtId="165" fontId="29" fillId="13" borderId="17" xfId="0" applyNumberFormat="1" applyFont="1" applyFill="1" applyBorder="1" applyAlignment="1">
      <alignment wrapText="1"/>
    </xf>
    <xf numFmtId="165" fontId="29" fillId="13" borderId="17" xfId="0" applyNumberFormat="1" applyFont="1" applyFill="1" applyBorder="1"/>
    <xf numFmtId="164" fontId="40" fillId="6" borderId="13" xfId="0" applyNumberFormat="1" applyFont="1" applyFill="1" applyBorder="1" applyAlignment="1">
      <alignment horizontal="right" wrapText="1"/>
    </xf>
    <xf numFmtId="169" fontId="32" fillId="13" borderId="64" xfId="0" applyNumberFormat="1" applyFont="1" applyFill="1" applyBorder="1" applyAlignment="1">
      <alignment horizontal="right" vertical="center" wrapText="1"/>
    </xf>
    <xf numFmtId="165" fontId="36" fillId="13" borderId="69" xfId="0" applyNumberFormat="1" applyFont="1" applyFill="1" applyBorder="1" applyAlignment="1">
      <alignment horizontal="right" vertical="center" wrapText="1"/>
    </xf>
    <xf numFmtId="169" fontId="36" fillId="13" borderId="69" xfId="0" applyNumberFormat="1" applyFont="1" applyFill="1" applyBorder="1" applyAlignment="1">
      <alignment horizontal="right" vertical="center" wrapText="1"/>
    </xf>
    <xf numFmtId="14" fontId="42" fillId="26" borderId="11" xfId="0" applyNumberFormat="1" applyFont="1" applyFill="1" applyBorder="1" applyAlignment="1">
      <alignment horizontal="center" vertical="center" wrapText="1"/>
    </xf>
    <xf numFmtId="169" fontId="37" fillId="27" borderId="64" xfId="0" applyNumberFormat="1" applyFont="1" applyFill="1" applyBorder="1" applyAlignment="1">
      <alignment horizontal="right" vertical="center" wrapText="1"/>
    </xf>
    <xf numFmtId="169" fontId="37" fillId="27" borderId="69" xfId="0" applyNumberFormat="1" applyFont="1" applyFill="1" applyBorder="1" applyAlignment="1">
      <alignment horizontal="right" vertical="center" wrapText="1"/>
    </xf>
    <xf numFmtId="169" fontId="32" fillId="27" borderId="64" xfId="0" applyNumberFormat="1" applyFont="1" applyFill="1" applyBorder="1" applyAlignment="1">
      <alignment horizontal="right" vertical="center" wrapText="1"/>
    </xf>
    <xf numFmtId="165" fontId="40" fillId="23" borderId="15" xfId="0" applyNumberFormat="1" applyFont="1" applyFill="1" applyBorder="1" applyAlignment="1">
      <alignment horizontal="right" wrapText="1"/>
    </xf>
    <xf numFmtId="165" fontId="29" fillId="17" borderId="15" xfId="0" applyNumberFormat="1" applyFont="1" applyFill="1" applyBorder="1"/>
    <xf numFmtId="165" fontId="42" fillId="28" borderId="15" xfId="0" applyNumberFormat="1" applyFont="1" applyFill="1" applyBorder="1" applyAlignment="1">
      <alignment horizontal="right" wrapText="1"/>
    </xf>
    <xf numFmtId="165" fontId="36" fillId="0" borderId="0" xfId="0" applyNumberFormat="1" applyFont="1" applyFill="1" applyBorder="1" applyAlignment="1">
      <alignment horizontal="right" vertical="center" wrapText="1"/>
    </xf>
    <xf numFmtId="164" fontId="11" fillId="0" borderId="70" xfId="0" applyNumberFormat="1" applyFont="1" applyBorder="1"/>
    <xf numFmtId="0" fontId="0" fillId="0" borderId="35" xfId="0" applyBorder="1"/>
    <xf numFmtId="0" fontId="7" fillId="2" borderId="36" xfId="0" applyFont="1" applyFill="1" applyBorder="1" applyAlignment="1">
      <alignment horizontal="center"/>
    </xf>
    <xf numFmtId="0" fontId="12" fillId="8" borderId="47" xfId="0" applyFont="1" applyFill="1" applyBorder="1" applyAlignment="1">
      <alignment horizontal="center" wrapText="1"/>
    </xf>
    <xf numFmtId="0" fontId="38" fillId="8" borderId="47" xfId="0" applyFont="1" applyFill="1" applyBorder="1" applyAlignment="1">
      <alignment horizontal="center" wrapText="1"/>
    </xf>
    <xf numFmtId="165" fontId="44" fillId="17" borderId="15" xfId="0" applyNumberFormat="1" applyFont="1" applyFill="1" applyBorder="1"/>
    <xf numFmtId="165" fontId="44" fillId="28" borderId="15" xfId="0" applyNumberFormat="1" applyFont="1" applyFill="1" applyBorder="1" applyAlignment="1">
      <alignment horizontal="right" wrapText="1"/>
    </xf>
    <xf numFmtId="165" fontId="44" fillId="23" borderId="15" xfId="0" applyNumberFormat="1" applyFont="1" applyFill="1" applyBorder="1" applyAlignment="1">
      <alignment horizontal="right" wrapText="1"/>
    </xf>
    <xf numFmtId="165" fontId="36" fillId="16" borderId="64" xfId="0" applyNumberFormat="1" applyFont="1" applyFill="1" applyBorder="1" applyAlignment="1">
      <alignment horizontal="right" vertical="center" wrapText="1"/>
    </xf>
    <xf numFmtId="14" fontId="37" fillId="16" borderId="64" xfId="0" applyNumberFormat="1" applyFont="1" applyFill="1" applyBorder="1" applyAlignment="1">
      <alignment horizontal="center" vertical="center" wrapText="1"/>
    </xf>
    <xf numFmtId="165" fontId="36" fillId="13" borderId="15" xfId="0" applyNumberFormat="1" applyFont="1" applyFill="1" applyBorder="1" applyAlignment="1">
      <alignment horizontal="right" vertical="center" wrapText="1"/>
    </xf>
    <xf numFmtId="165" fontId="37" fillId="27" borderId="15" xfId="0" applyNumberFormat="1" applyFont="1" applyFill="1" applyBorder="1" applyAlignment="1">
      <alignment horizontal="right" vertical="center" wrapText="1"/>
    </xf>
    <xf numFmtId="14" fontId="37" fillId="13" borderId="14" xfId="0" applyNumberFormat="1" applyFont="1" applyFill="1" applyBorder="1" applyAlignment="1">
      <alignment horizontal="right" vertical="center" wrapText="1"/>
    </xf>
    <xf numFmtId="14" fontId="37" fillId="27" borderId="14" xfId="0" applyNumberFormat="1" applyFont="1" applyFill="1" applyBorder="1" applyAlignment="1">
      <alignment horizontal="right" vertical="center" wrapText="1"/>
    </xf>
    <xf numFmtId="14" fontId="37" fillId="13" borderId="23" xfId="0" applyNumberFormat="1" applyFont="1" applyFill="1" applyBorder="1" applyAlignment="1">
      <alignment horizontal="right" vertical="center" wrapText="1"/>
    </xf>
    <xf numFmtId="165" fontId="13" fillId="4" borderId="39" xfId="0" applyNumberFormat="1" applyFont="1" applyFill="1" applyBorder="1"/>
    <xf numFmtId="0" fontId="10" fillId="27" borderId="5" xfId="0" applyFont="1" applyFill="1" applyBorder="1"/>
    <xf numFmtId="0" fontId="10" fillId="27" borderId="53" xfId="0" applyFont="1" applyFill="1" applyBorder="1"/>
    <xf numFmtId="0" fontId="10" fillId="27" borderId="56" xfId="0" applyFont="1" applyFill="1" applyBorder="1"/>
    <xf numFmtId="0" fontId="5" fillId="30" borderId="2" xfId="0" applyFont="1" applyFill="1" applyBorder="1" applyAlignment="1"/>
    <xf numFmtId="0" fontId="10" fillId="27" borderId="61" xfId="0" applyFont="1" applyFill="1" applyBorder="1"/>
    <xf numFmtId="0" fontId="10" fillId="30" borderId="47" xfId="0" applyFont="1" applyFill="1" applyBorder="1"/>
    <xf numFmtId="165" fontId="40" fillId="12" borderId="15" xfId="0" applyNumberFormat="1" applyFont="1" applyFill="1" applyBorder="1" applyAlignment="1">
      <alignment horizontal="right" vertical="top" wrapText="1"/>
    </xf>
    <xf numFmtId="0" fontId="12" fillId="8" borderId="30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left"/>
    </xf>
    <xf numFmtId="0" fontId="11" fillId="7" borderId="14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3" fillId="8" borderId="6" xfId="0" applyFont="1" applyFill="1" applyBorder="1" applyAlignment="1">
      <alignment horizontal="left"/>
    </xf>
    <xf numFmtId="164" fontId="11" fillId="8" borderId="7" xfId="0" applyNumberFormat="1" applyFont="1" applyFill="1" applyBorder="1" applyAlignment="1">
      <alignment horizontal="right"/>
    </xf>
    <xf numFmtId="165" fontId="30" fillId="4" borderId="40" xfId="0" applyNumberFormat="1" applyFont="1" applyFill="1" applyBorder="1"/>
    <xf numFmtId="164" fontId="30" fillId="6" borderId="14" xfId="0" applyNumberFormat="1" applyFont="1" applyFill="1" applyBorder="1"/>
    <xf numFmtId="164" fontId="30" fillId="4" borderId="14" xfId="0" applyNumberFormat="1" applyFont="1" applyFill="1" applyBorder="1"/>
    <xf numFmtId="14" fontId="42" fillId="12" borderId="50" xfId="0" applyNumberFormat="1" applyFont="1" applyFill="1" applyBorder="1" applyAlignment="1">
      <alignment horizontal="center" vertical="center" wrapText="1"/>
    </xf>
    <xf numFmtId="164" fontId="40" fillId="12" borderId="12" xfId="0" applyNumberFormat="1" applyFont="1" applyFill="1" applyBorder="1" applyAlignment="1">
      <alignment horizontal="right" wrapText="1"/>
    </xf>
    <xf numFmtId="164" fontId="40" fillId="6" borderId="12" xfId="0" applyNumberFormat="1" applyFont="1" applyFill="1" applyBorder="1" applyAlignment="1">
      <alignment horizontal="right" wrapText="1"/>
    </xf>
    <xf numFmtId="164" fontId="40" fillId="6" borderId="49" xfId="0" applyNumberFormat="1" applyFont="1" applyFill="1" applyBorder="1" applyAlignment="1">
      <alignment horizontal="right" wrapText="1"/>
    </xf>
    <xf numFmtId="14" fontId="42" fillId="24" borderId="50" xfId="0" applyNumberFormat="1" applyFont="1" applyFill="1" applyBorder="1" applyAlignment="1">
      <alignment horizontal="center" vertical="center" wrapText="1"/>
    </xf>
    <xf numFmtId="164" fontId="40" fillId="24" borderId="12" xfId="0" applyNumberFormat="1" applyFont="1" applyFill="1" applyBorder="1" applyAlignment="1">
      <alignment horizontal="right" wrapText="1"/>
    </xf>
    <xf numFmtId="164" fontId="42" fillId="24" borderId="49" xfId="0" applyNumberFormat="1" applyFont="1" applyFill="1" applyBorder="1" applyAlignment="1">
      <alignment horizontal="right" wrapText="1"/>
    </xf>
    <xf numFmtId="14" fontId="42" fillId="22" borderId="12" xfId="0" applyNumberFormat="1" applyFont="1" applyFill="1" applyBorder="1" applyAlignment="1">
      <alignment horizontal="center" vertical="center" wrapText="1"/>
    </xf>
    <xf numFmtId="164" fontId="40" fillId="22" borderId="12" xfId="0" applyNumberFormat="1" applyFont="1" applyFill="1" applyBorder="1" applyAlignment="1">
      <alignment horizontal="right" wrapText="1"/>
    </xf>
    <xf numFmtId="164" fontId="42" fillId="22" borderId="49" xfId="0" applyNumberFormat="1" applyFont="1" applyFill="1" applyBorder="1" applyAlignment="1">
      <alignment horizontal="right" wrapText="1"/>
    </xf>
    <xf numFmtId="14" fontId="42" fillId="6" borderId="11" xfId="0" applyNumberFormat="1" applyFont="1" applyFill="1" applyBorder="1" applyAlignment="1">
      <alignment horizontal="center" vertical="center" wrapText="1"/>
    </xf>
    <xf numFmtId="14" fontId="42" fillId="12" borderId="40" xfId="0" applyNumberFormat="1" applyFont="1" applyFill="1" applyBorder="1" applyAlignment="1">
      <alignment horizontal="center" vertical="center" wrapText="1"/>
    </xf>
    <xf numFmtId="164" fontId="40" fillId="12" borderId="15" xfId="0" applyNumberFormat="1" applyFont="1" applyFill="1" applyBorder="1" applyAlignment="1">
      <alignment horizontal="right" wrapText="1"/>
    </xf>
    <xf numFmtId="164" fontId="40" fillId="6" borderId="15" xfId="0" applyNumberFormat="1" applyFont="1" applyFill="1" applyBorder="1" applyAlignment="1">
      <alignment horizontal="right" wrapText="1"/>
    </xf>
    <xf numFmtId="164" fontId="40" fillId="6" borderId="17" xfId="0" applyNumberFormat="1" applyFont="1" applyFill="1" applyBorder="1" applyAlignment="1">
      <alignment horizontal="right" wrapText="1"/>
    </xf>
    <xf numFmtId="14" fontId="42" fillId="24" borderId="40" xfId="0" applyNumberFormat="1" applyFont="1" applyFill="1" applyBorder="1" applyAlignment="1">
      <alignment horizontal="center" vertical="center" wrapText="1"/>
    </xf>
    <xf numFmtId="164" fontId="40" fillId="24" borderId="15" xfId="0" applyNumberFormat="1" applyFont="1" applyFill="1" applyBorder="1" applyAlignment="1">
      <alignment horizontal="right" wrapText="1"/>
    </xf>
    <xf numFmtId="164" fontId="42" fillId="24" borderId="17" xfId="0" applyNumberFormat="1" applyFont="1" applyFill="1" applyBorder="1" applyAlignment="1">
      <alignment horizontal="right" wrapText="1"/>
    </xf>
    <xf numFmtId="14" fontId="42" fillId="22" borderId="15" xfId="0" applyNumberFormat="1" applyFont="1" applyFill="1" applyBorder="1" applyAlignment="1">
      <alignment horizontal="center" vertical="center" wrapText="1"/>
    </xf>
    <xf numFmtId="164" fontId="40" fillId="22" borderId="15" xfId="0" applyNumberFormat="1" applyFont="1" applyFill="1" applyBorder="1" applyAlignment="1">
      <alignment horizontal="right" wrapText="1"/>
    </xf>
    <xf numFmtId="164" fontId="42" fillId="22" borderId="17" xfId="0" applyNumberFormat="1" applyFont="1" applyFill="1" applyBorder="1" applyAlignment="1">
      <alignment horizontal="right" wrapText="1"/>
    </xf>
    <xf numFmtId="14" fontId="42" fillId="6" borderId="14" xfId="0" applyNumberFormat="1" applyFont="1" applyFill="1" applyBorder="1" applyAlignment="1">
      <alignment horizontal="center" vertical="center" wrapText="1"/>
    </xf>
    <xf numFmtId="0" fontId="40" fillId="6" borderId="16" xfId="2" applyFont="1" applyFill="1" applyBorder="1" applyAlignment="1">
      <alignment horizontal="right" wrapText="1"/>
    </xf>
    <xf numFmtId="164" fontId="40" fillId="23" borderId="15" xfId="0" applyNumberFormat="1" applyFont="1" applyFill="1" applyBorder="1" applyAlignment="1">
      <alignment horizontal="right" wrapText="1"/>
    </xf>
    <xf numFmtId="165" fontId="40" fillId="6" borderId="16" xfId="2" applyNumberFormat="1" applyFont="1" applyFill="1" applyBorder="1" applyAlignment="1">
      <alignment horizontal="right" wrapText="1"/>
    </xf>
    <xf numFmtId="164" fontId="42" fillId="22" borderId="15" xfId="0" applyNumberFormat="1" applyFont="1" applyFill="1" applyBorder="1" applyAlignment="1">
      <alignment horizontal="right" wrapText="1"/>
    </xf>
    <xf numFmtId="164" fontId="30" fillId="22" borderId="17" xfId="0" applyNumberFormat="1" applyFont="1" applyFill="1" applyBorder="1"/>
    <xf numFmtId="164" fontId="40" fillId="6" borderId="16" xfId="0" applyNumberFormat="1" applyFont="1" applyFill="1" applyBorder="1" applyAlignment="1">
      <alignment horizontal="right" wrapText="1"/>
    </xf>
    <xf numFmtId="164" fontId="40" fillId="23" borderId="24" xfId="0" applyNumberFormat="1" applyFont="1" applyFill="1" applyBorder="1" applyAlignment="1">
      <alignment horizontal="right" wrapText="1"/>
    </xf>
    <xf numFmtId="164" fontId="40" fillId="6" borderId="24" xfId="0" applyNumberFormat="1" applyFont="1" applyFill="1" applyBorder="1" applyAlignment="1">
      <alignment horizontal="right" wrapText="1"/>
    </xf>
    <xf numFmtId="164" fontId="40" fillId="6" borderId="43" xfId="0" applyNumberFormat="1" applyFont="1" applyFill="1" applyBorder="1" applyAlignment="1">
      <alignment horizontal="right" wrapText="1"/>
    </xf>
    <xf numFmtId="14" fontId="42" fillId="24" borderId="42" xfId="0" applyNumberFormat="1" applyFont="1" applyFill="1" applyBorder="1" applyAlignment="1">
      <alignment horizontal="center" vertical="center" wrapText="1"/>
    </xf>
    <xf numFmtId="164" fontId="40" fillId="24" borderId="24" xfId="0" applyNumberFormat="1" applyFont="1" applyFill="1" applyBorder="1" applyAlignment="1">
      <alignment horizontal="right" wrapText="1"/>
    </xf>
    <xf numFmtId="164" fontId="42" fillId="24" borderId="43" xfId="0" applyNumberFormat="1" applyFont="1" applyFill="1" applyBorder="1" applyAlignment="1">
      <alignment horizontal="right" wrapText="1"/>
    </xf>
    <xf numFmtId="14" fontId="42" fillId="6" borderId="23" xfId="0" applyNumberFormat="1" applyFont="1" applyFill="1" applyBorder="1" applyAlignment="1">
      <alignment horizontal="center" vertical="center" wrapText="1"/>
    </xf>
    <xf numFmtId="14" fontId="42" fillId="12" borderId="42" xfId="0" applyNumberFormat="1" applyFont="1" applyFill="1" applyBorder="1" applyAlignment="1">
      <alignment horizontal="center" vertical="center" wrapText="1"/>
    </xf>
    <xf numFmtId="165" fontId="36" fillId="13" borderId="17" xfId="0" applyNumberFormat="1" applyFont="1" applyFill="1" applyBorder="1" applyAlignment="1">
      <alignment horizontal="right" vertical="center" wrapText="1"/>
    </xf>
    <xf numFmtId="165" fontId="37" fillId="27" borderId="17" xfId="0" applyNumberFormat="1" applyFont="1" applyFill="1" applyBorder="1" applyAlignment="1">
      <alignment horizontal="right" vertical="center" wrapText="1"/>
    </xf>
    <xf numFmtId="165" fontId="40" fillId="12" borderId="17" xfId="0" applyNumberFormat="1" applyFont="1" applyFill="1" applyBorder="1" applyAlignment="1">
      <alignment horizontal="right" vertical="top" wrapText="1"/>
    </xf>
    <xf numFmtId="165" fontId="36" fillId="13" borderId="74" xfId="0" applyNumberFormat="1" applyFont="1" applyFill="1" applyBorder="1" applyAlignment="1">
      <alignment horizontal="right" vertical="center" wrapText="1"/>
    </xf>
    <xf numFmtId="169" fontId="36" fillId="13" borderId="74" xfId="0" applyNumberFormat="1" applyFont="1" applyFill="1" applyBorder="1" applyAlignment="1">
      <alignment horizontal="right" vertical="center" wrapText="1"/>
    </xf>
    <xf numFmtId="169" fontId="37" fillId="27" borderId="74" xfId="0" applyNumberFormat="1" applyFont="1" applyFill="1" applyBorder="1" applyAlignment="1">
      <alignment horizontal="right" vertical="center" wrapText="1"/>
    </xf>
    <xf numFmtId="164" fontId="36" fillId="17" borderId="15" xfId="0" applyNumberFormat="1" applyFont="1" applyFill="1" applyBorder="1" applyAlignment="1">
      <alignment horizontal="right" vertical="center" wrapText="1"/>
    </xf>
    <xf numFmtId="164" fontId="43" fillId="17" borderId="15" xfId="0" applyNumberFormat="1" applyFont="1" applyFill="1" applyBorder="1" applyAlignment="1">
      <alignment horizontal="right" vertical="center" wrapText="1"/>
    </xf>
    <xf numFmtId="164" fontId="37" fillId="27" borderId="15" xfId="0" applyNumberFormat="1" applyFont="1" applyFill="1" applyBorder="1" applyAlignment="1">
      <alignment horizontal="right" vertical="center" wrapText="1"/>
    </xf>
    <xf numFmtId="164" fontId="43" fillId="27" borderId="15" xfId="0" applyNumberFormat="1" applyFont="1" applyFill="1" applyBorder="1" applyAlignment="1">
      <alignment horizontal="right" vertical="center" wrapText="1"/>
    </xf>
    <xf numFmtId="165" fontId="44" fillId="17" borderId="15" xfId="0" applyNumberFormat="1" applyFont="1" applyFill="1" applyBorder="1" applyAlignment="1">
      <alignment horizontal="right" vertical="center" wrapText="1"/>
    </xf>
    <xf numFmtId="165" fontId="36" fillId="17" borderId="15" xfId="0" applyNumberFormat="1" applyFont="1" applyFill="1" applyBorder="1" applyAlignment="1">
      <alignment horizontal="right" vertical="center" wrapText="1"/>
    </xf>
    <xf numFmtId="165" fontId="36" fillId="19" borderId="15" xfId="0" applyNumberFormat="1" applyFont="1" applyFill="1" applyBorder="1" applyAlignment="1">
      <alignment horizontal="right" vertical="center" wrapText="1"/>
    </xf>
    <xf numFmtId="169" fontId="36" fillId="13" borderId="73" xfId="0" applyNumberFormat="1" applyFont="1" applyFill="1" applyBorder="1" applyAlignment="1">
      <alignment horizontal="right" vertical="center" wrapText="1"/>
    </xf>
    <xf numFmtId="0" fontId="11" fillId="12" borderId="38" xfId="0" applyFont="1" applyFill="1" applyBorder="1" applyAlignment="1">
      <alignment horizontal="center"/>
    </xf>
    <xf numFmtId="14" fontId="37" fillId="14" borderId="14" xfId="0" applyNumberFormat="1" applyFont="1" applyFill="1" applyBorder="1" applyAlignment="1">
      <alignment horizontal="center" vertical="center" wrapText="1"/>
    </xf>
    <xf numFmtId="14" fontId="37" fillId="27" borderId="14" xfId="0" applyNumberFormat="1" applyFont="1" applyFill="1" applyBorder="1" applyAlignment="1">
      <alignment horizontal="center" vertical="center" wrapText="1"/>
    </xf>
    <xf numFmtId="14" fontId="41" fillId="14" borderId="14" xfId="0" applyNumberFormat="1" applyFont="1" applyFill="1" applyBorder="1" applyAlignment="1">
      <alignment horizontal="center" vertical="center" wrapText="1"/>
    </xf>
    <xf numFmtId="164" fontId="36" fillId="17" borderId="17" xfId="0" applyNumberFormat="1" applyFont="1" applyFill="1" applyBorder="1" applyAlignment="1">
      <alignment horizontal="right" vertical="center" wrapText="1"/>
    </xf>
    <xf numFmtId="164" fontId="37" fillId="27" borderId="17" xfId="0" applyNumberFormat="1" applyFont="1" applyFill="1" applyBorder="1" applyAlignment="1">
      <alignment horizontal="right" vertical="center" wrapText="1"/>
    </xf>
    <xf numFmtId="165" fontId="36" fillId="17" borderId="17" xfId="0" applyNumberFormat="1" applyFont="1" applyFill="1" applyBorder="1" applyAlignment="1">
      <alignment horizontal="right" vertical="center" wrapText="1"/>
    </xf>
    <xf numFmtId="165" fontId="29" fillId="17" borderId="17" xfId="0" applyNumberFormat="1" applyFont="1" applyFill="1" applyBorder="1"/>
    <xf numFmtId="165" fontId="42" fillId="28" borderId="17" xfId="0" applyNumberFormat="1" applyFont="1" applyFill="1" applyBorder="1" applyAlignment="1">
      <alignment horizontal="right" wrapText="1"/>
    </xf>
    <xf numFmtId="165" fontId="40" fillId="23" borderId="17" xfId="0" applyNumberFormat="1" applyFont="1" applyFill="1" applyBorder="1" applyAlignment="1">
      <alignment horizontal="right" wrapText="1"/>
    </xf>
    <xf numFmtId="165" fontId="36" fillId="19" borderId="17" xfId="0" applyNumberFormat="1" applyFont="1" applyFill="1" applyBorder="1" applyAlignment="1">
      <alignment horizontal="right" vertical="center" wrapText="1"/>
    </xf>
    <xf numFmtId="164" fontId="36" fillId="13" borderId="15" xfId="0" applyNumberFormat="1" applyFont="1" applyFill="1" applyBorder="1" applyAlignment="1">
      <alignment horizontal="right" vertical="center" wrapText="1"/>
    </xf>
    <xf numFmtId="164" fontId="36" fillId="13" borderId="17" xfId="0" applyNumberFormat="1" applyFont="1" applyFill="1" applyBorder="1" applyAlignment="1">
      <alignment horizontal="right" vertical="center" wrapText="1"/>
    </xf>
    <xf numFmtId="164" fontId="36" fillId="14" borderId="15" xfId="0" applyNumberFormat="1" applyFont="1" applyFill="1" applyBorder="1" applyAlignment="1">
      <alignment horizontal="right" vertical="center" wrapText="1"/>
    </xf>
    <xf numFmtId="14" fontId="37" fillId="17" borderId="14" xfId="0" applyNumberFormat="1" applyFont="1" applyFill="1" applyBorder="1" applyAlignment="1">
      <alignment horizontal="center" vertical="center" wrapText="1"/>
    </xf>
    <xf numFmtId="165" fontId="36" fillId="13" borderId="78" xfId="0" applyNumberFormat="1" applyFont="1" applyFill="1" applyBorder="1" applyAlignment="1">
      <alignment horizontal="right" vertical="center" wrapText="1"/>
    </xf>
    <xf numFmtId="165" fontId="36" fillId="13" borderId="79" xfId="0" applyNumberFormat="1" applyFont="1" applyFill="1" applyBorder="1" applyAlignment="1">
      <alignment horizontal="right" vertical="center" wrapText="1"/>
    </xf>
    <xf numFmtId="165" fontId="36" fillId="13" borderId="80" xfId="0" applyNumberFormat="1" applyFont="1" applyFill="1" applyBorder="1" applyAlignment="1">
      <alignment horizontal="right" vertical="center" wrapText="1"/>
    </xf>
    <xf numFmtId="14" fontId="37" fillId="14" borderId="11" xfId="0" applyNumberFormat="1" applyFont="1" applyFill="1" applyBorder="1" applyAlignment="1">
      <alignment horizontal="center" vertical="center" wrapText="1"/>
    </xf>
    <xf numFmtId="164" fontId="36" fillId="17" borderId="12" xfId="0" applyNumberFormat="1" applyFont="1" applyFill="1" applyBorder="1" applyAlignment="1">
      <alignment horizontal="right" vertical="center" wrapText="1"/>
    </xf>
    <xf numFmtId="164" fontId="43" fillId="17" borderId="12" xfId="0" applyNumberFormat="1" applyFont="1" applyFill="1" applyBorder="1" applyAlignment="1">
      <alignment horizontal="right" vertical="center" wrapText="1"/>
    </xf>
    <xf numFmtId="164" fontId="36" fillId="17" borderId="49" xfId="0" applyNumberFormat="1" applyFont="1" applyFill="1" applyBorder="1" applyAlignment="1">
      <alignment horizontal="right" vertical="center" wrapText="1"/>
    </xf>
    <xf numFmtId="14" fontId="37" fillId="13" borderId="11" xfId="0" applyNumberFormat="1" applyFont="1" applyFill="1" applyBorder="1" applyAlignment="1">
      <alignment horizontal="right" vertical="center" wrapText="1"/>
    </xf>
    <xf numFmtId="165" fontId="36" fillId="13" borderId="12" xfId="0" applyNumberFormat="1" applyFont="1" applyFill="1" applyBorder="1" applyAlignment="1">
      <alignment horizontal="right" vertical="center" wrapText="1"/>
    </xf>
    <xf numFmtId="165" fontId="36" fillId="13" borderId="49" xfId="0" applyNumberFormat="1" applyFont="1" applyFill="1" applyBorder="1" applyAlignment="1">
      <alignment horizontal="right" vertical="center" wrapText="1"/>
    </xf>
    <xf numFmtId="14" fontId="37" fillId="17" borderId="11" xfId="0" applyNumberFormat="1" applyFont="1" applyFill="1" applyBorder="1" applyAlignment="1">
      <alignment horizontal="center" vertical="center" wrapText="1"/>
    </xf>
    <xf numFmtId="164" fontId="36" fillId="14" borderId="12" xfId="0" applyNumberFormat="1" applyFont="1" applyFill="1" applyBorder="1" applyAlignment="1">
      <alignment horizontal="right" vertical="center" wrapText="1"/>
    </xf>
    <xf numFmtId="0" fontId="7" fillId="12" borderId="35" xfId="0" applyFont="1" applyFill="1" applyBorder="1" applyAlignment="1">
      <alignment horizontal="center"/>
    </xf>
    <xf numFmtId="0" fontId="7" fillId="12" borderId="36" xfId="0" applyFont="1" applyFill="1" applyBorder="1" applyAlignment="1">
      <alignment horizontal="center"/>
    </xf>
    <xf numFmtId="0" fontId="7" fillId="12" borderId="39" xfId="0" applyFont="1" applyFill="1" applyBorder="1" applyAlignment="1">
      <alignment horizontal="center"/>
    </xf>
    <xf numFmtId="0" fontId="7" fillId="23" borderId="35" xfId="0" applyFont="1" applyFill="1" applyBorder="1" applyAlignment="1">
      <alignment horizontal="center"/>
    </xf>
    <xf numFmtId="0" fontId="7" fillId="23" borderId="36" xfId="0" applyFont="1" applyFill="1" applyBorder="1" applyAlignment="1">
      <alignment horizontal="center"/>
    </xf>
    <xf numFmtId="0" fontId="7" fillId="31" borderId="39" xfId="0" applyFont="1" applyFill="1" applyBorder="1" applyAlignment="1">
      <alignment horizontal="center"/>
    </xf>
    <xf numFmtId="0" fontId="7" fillId="29" borderId="36" xfId="0" applyFont="1" applyFill="1" applyBorder="1" applyAlignment="1">
      <alignment horizontal="center"/>
    </xf>
    <xf numFmtId="14" fontId="39" fillId="12" borderId="81" xfId="0" applyNumberFormat="1" applyFont="1" applyFill="1" applyBorder="1" applyAlignment="1">
      <alignment horizontal="center" vertical="center" wrapText="1"/>
    </xf>
    <xf numFmtId="169" fontId="36" fillId="13" borderId="71" xfId="0" applyNumberFormat="1" applyFont="1" applyFill="1" applyBorder="1" applyAlignment="1">
      <alignment horizontal="right" vertical="center" wrapText="1"/>
    </xf>
    <xf numFmtId="169" fontId="32" fillId="13" borderId="71" xfId="0" applyNumberFormat="1" applyFont="1" applyFill="1" applyBorder="1" applyAlignment="1">
      <alignment horizontal="right" vertical="center" wrapText="1"/>
    </xf>
    <xf numFmtId="169" fontId="36" fillId="13" borderId="72" xfId="0" applyNumberFormat="1" applyFont="1" applyFill="1" applyBorder="1" applyAlignment="1">
      <alignment horizontal="right" vertical="center" wrapText="1"/>
    </xf>
    <xf numFmtId="165" fontId="36" fillId="13" borderId="24" xfId="0" applyNumberFormat="1" applyFont="1" applyFill="1" applyBorder="1" applyAlignment="1">
      <alignment horizontal="right" vertical="center" wrapText="1"/>
    </xf>
    <xf numFmtId="164" fontId="36" fillId="13" borderId="24" xfId="0" applyNumberFormat="1" applyFont="1" applyFill="1" applyBorder="1" applyAlignment="1">
      <alignment horizontal="right" vertical="center" wrapText="1"/>
    </xf>
    <xf numFmtId="164" fontId="36" fillId="13" borderId="43" xfId="0" applyNumberFormat="1" applyFont="1" applyFill="1" applyBorder="1" applyAlignment="1">
      <alignment horizontal="right" vertical="center" wrapText="1"/>
    </xf>
    <xf numFmtId="14" fontId="37" fillId="17" borderId="23" xfId="0" applyNumberFormat="1" applyFont="1" applyFill="1" applyBorder="1" applyAlignment="1">
      <alignment horizontal="center" vertical="center" wrapText="1"/>
    </xf>
    <xf numFmtId="164" fontId="36" fillId="17" borderId="64" xfId="0" applyNumberFormat="1" applyFont="1" applyFill="1" applyBorder="1" applyAlignment="1">
      <alignment horizontal="right" vertical="center" wrapText="1"/>
    </xf>
    <xf numFmtId="165" fontId="13" fillId="11" borderId="47" xfId="0" applyNumberFormat="1" applyFont="1" applyFill="1" applyBorder="1"/>
    <xf numFmtId="164" fontId="29" fillId="6" borderId="14" xfId="0" applyNumberFormat="1" applyFont="1" applyFill="1" applyBorder="1"/>
    <xf numFmtId="164" fontId="29" fillId="6" borderId="16" xfId="0" applyNumberFormat="1" applyFont="1" applyFill="1" applyBorder="1"/>
    <xf numFmtId="164" fontId="29" fillId="4" borderId="14" xfId="0" applyNumberFormat="1" applyFont="1" applyFill="1" applyBorder="1"/>
    <xf numFmtId="165" fontId="29" fillId="4" borderId="40" xfId="0" applyNumberFormat="1" applyFont="1" applyFill="1" applyBorder="1"/>
    <xf numFmtId="164" fontId="30" fillId="6" borderId="11" xfId="0" applyNumberFormat="1" applyFont="1" applyFill="1" applyBorder="1"/>
    <xf numFmtId="164" fontId="30" fillId="6" borderId="23" xfId="0" applyNumberFormat="1" applyFont="1" applyFill="1" applyBorder="1"/>
    <xf numFmtId="164" fontId="42" fillId="28" borderId="15" xfId="0" applyNumberFormat="1" applyFont="1" applyFill="1" applyBorder="1" applyAlignment="1">
      <alignment horizontal="right" wrapText="1"/>
    </xf>
    <xf numFmtId="164" fontId="40" fillId="28" borderId="15" xfId="0" applyNumberFormat="1" applyFont="1" applyFill="1" applyBorder="1" applyAlignment="1">
      <alignment horizontal="right" wrapText="1"/>
    </xf>
    <xf numFmtId="164" fontId="36" fillId="13" borderId="64" xfId="0" applyNumberFormat="1" applyFont="1" applyFill="1" applyBorder="1" applyAlignment="1">
      <alignment horizontal="right" vertical="center" wrapText="1"/>
    </xf>
    <xf numFmtId="164" fontId="40" fillId="29" borderId="15" xfId="0" applyNumberFormat="1" applyFont="1" applyFill="1" applyBorder="1" applyAlignment="1">
      <alignment horizontal="right" wrapText="1"/>
    </xf>
    <xf numFmtId="164" fontId="40" fillId="29" borderId="16" xfId="0" applyNumberFormat="1" applyFont="1" applyFill="1" applyBorder="1" applyAlignment="1">
      <alignment horizontal="right" wrapText="1"/>
    </xf>
    <xf numFmtId="164" fontId="11" fillId="29" borderId="36" xfId="0" applyNumberFormat="1" applyFont="1" applyFill="1" applyBorder="1"/>
    <xf numFmtId="164" fontId="36" fillId="14" borderId="49" xfId="0" applyNumberFormat="1" applyFont="1" applyFill="1" applyBorder="1" applyAlignment="1">
      <alignment horizontal="right" vertical="center" wrapText="1"/>
    </xf>
    <xf numFmtId="164" fontId="36" fillId="14" borderId="17" xfId="0" applyNumberFormat="1" applyFont="1" applyFill="1" applyBorder="1" applyAlignment="1">
      <alignment horizontal="right" vertical="center" wrapText="1"/>
    </xf>
    <xf numFmtId="164" fontId="36" fillId="17" borderId="69" xfId="0" applyNumberFormat="1" applyFont="1" applyFill="1" applyBorder="1" applyAlignment="1">
      <alignment horizontal="right" vertical="center" wrapText="1"/>
    </xf>
    <xf numFmtId="164" fontId="40" fillId="23" borderId="17" xfId="0" applyNumberFormat="1" applyFont="1" applyFill="1" applyBorder="1" applyAlignment="1">
      <alignment horizontal="right" wrapText="1"/>
    </xf>
    <xf numFmtId="164" fontId="42" fillId="28" borderId="17" xfId="0" applyNumberFormat="1" applyFont="1" applyFill="1" applyBorder="1" applyAlignment="1">
      <alignment horizontal="right" wrapText="1"/>
    </xf>
    <xf numFmtId="164" fontId="40" fillId="28" borderId="17" xfId="0" applyNumberFormat="1" applyFont="1" applyFill="1" applyBorder="1" applyAlignment="1">
      <alignment horizontal="right" wrapText="1"/>
    </xf>
    <xf numFmtId="164" fontId="40" fillId="23" borderId="43" xfId="0" applyNumberFormat="1" applyFont="1" applyFill="1" applyBorder="1" applyAlignment="1">
      <alignment horizontal="right" wrapText="1"/>
    </xf>
    <xf numFmtId="14" fontId="42" fillId="12" borderId="11" xfId="0" applyNumberFormat="1" applyFont="1" applyFill="1" applyBorder="1" applyAlignment="1">
      <alignment horizontal="center" vertical="center" wrapText="1"/>
    </xf>
    <xf numFmtId="164" fontId="40" fillId="26" borderId="12" xfId="0" applyNumberFormat="1" applyFont="1" applyFill="1" applyBorder="1" applyAlignment="1">
      <alignment horizontal="right" wrapText="1"/>
    </xf>
    <xf numFmtId="164" fontId="36" fillId="27" borderId="12" xfId="0" applyNumberFormat="1" applyFont="1" applyFill="1" applyBorder="1" applyAlignment="1">
      <alignment horizontal="right" vertical="center" wrapText="1"/>
    </xf>
    <xf numFmtId="164" fontId="40" fillId="26" borderId="15" xfId="0" applyNumberFormat="1" applyFont="1" applyFill="1" applyBorder="1" applyAlignment="1">
      <alignment horizontal="right" wrapText="1"/>
    </xf>
    <xf numFmtId="164" fontId="30" fillId="19" borderId="12" xfId="0" applyNumberFormat="1" applyFont="1" applyFill="1" applyBorder="1"/>
    <xf numFmtId="0" fontId="30" fillId="19" borderId="36" xfId="0" applyFont="1" applyFill="1" applyBorder="1" applyAlignment="1">
      <alignment horizontal="center"/>
    </xf>
    <xf numFmtId="14" fontId="8" fillId="6" borderId="40" xfId="0" applyNumberFormat="1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/>
    </xf>
    <xf numFmtId="0" fontId="11" fillId="7" borderId="38" xfId="0" applyFont="1" applyFill="1" applyBorder="1" applyAlignment="1">
      <alignment horizontal="center"/>
    </xf>
    <xf numFmtId="164" fontId="13" fillId="21" borderId="35" xfId="0" applyNumberFormat="1" applyFont="1" applyFill="1" applyBorder="1" applyAlignment="1">
      <alignment horizontal="right"/>
    </xf>
    <xf numFmtId="165" fontId="13" fillId="30" borderId="35" xfId="0" applyNumberFormat="1" applyFont="1" applyFill="1" applyBorder="1"/>
    <xf numFmtId="0" fontId="7" fillId="2" borderId="39" xfId="0" applyFont="1" applyFill="1" applyBorder="1" applyAlignment="1">
      <alignment horizontal="center"/>
    </xf>
    <xf numFmtId="164" fontId="29" fillId="0" borderId="49" xfId="0" applyNumberFormat="1" applyFont="1" applyFill="1" applyBorder="1"/>
    <xf numFmtId="164" fontId="29" fillId="0" borderId="17" xfId="0" applyNumberFormat="1" applyFont="1" applyFill="1" applyBorder="1"/>
    <xf numFmtId="164" fontId="0" fillId="0" borderId="17" xfId="0" applyNumberFormat="1" applyBorder="1"/>
    <xf numFmtId="0" fontId="0" fillId="0" borderId="17" xfId="0" applyBorder="1"/>
    <xf numFmtId="164" fontId="11" fillId="8" borderId="10" xfId="0" applyNumberFormat="1" applyFont="1" applyFill="1" applyBorder="1" applyAlignment="1">
      <alignment horizontal="right"/>
    </xf>
    <xf numFmtId="0" fontId="12" fillId="2" borderId="47" xfId="0" applyFont="1" applyFill="1" applyBorder="1" applyAlignment="1">
      <alignment horizontal="center" wrapText="1"/>
    </xf>
    <xf numFmtId="164" fontId="11" fillId="0" borderId="67" xfId="0" applyNumberFormat="1" applyFont="1" applyBorder="1"/>
    <xf numFmtId="164" fontId="11" fillId="0" borderId="60" xfId="0" applyNumberFormat="1" applyFont="1" applyBorder="1"/>
    <xf numFmtId="0" fontId="6" fillId="0" borderId="70" xfId="0" applyFont="1" applyBorder="1"/>
    <xf numFmtId="4" fontId="45" fillId="0" borderId="0" xfId="0" applyNumberFormat="1" applyFont="1"/>
    <xf numFmtId="4" fontId="46" fillId="27" borderId="0" xfId="0" applyNumberFormat="1" applyFont="1" applyFill="1"/>
    <xf numFmtId="14" fontId="27" fillId="16" borderId="0" xfId="0" applyNumberFormat="1" applyFont="1" applyFill="1" applyBorder="1" applyAlignment="1">
      <alignment horizontal="center" vertical="center" wrapText="1"/>
    </xf>
    <xf numFmtId="165" fontId="36" fillId="16" borderId="0" xfId="0" applyNumberFormat="1" applyFont="1" applyFill="1" applyBorder="1" applyAlignment="1">
      <alignment horizontal="right" vertical="center" wrapText="1"/>
    </xf>
    <xf numFmtId="164" fontId="36" fillId="27" borderId="49" xfId="0" applyNumberFormat="1" applyFont="1" applyFill="1" applyBorder="1" applyAlignment="1">
      <alignment horizontal="right" vertical="center" wrapText="1"/>
    </xf>
    <xf numFmtId="164" fontId="36" fillId="13" borderId="69" xfId="0" applyNumberFormat="1" applyFont="1" applyFill="1" applyBorder="1" applyAlignment="1">
      <alignment horizontal="right" vertical="center" wrapText="1"/>
    </xf>
    <xf numFmtId="164" fontId="40" fillId="29" borderId="17" xfId="0" applyNumberFormat="1" applyFont="1" applyFill="1" applyBorder="1" applyAlignment="1">
      <alignment horizontal="right" wrapText="1"/>
    </xf>
    <xf numFmtId="164" fontId="11" fillId="29" borderId="39" xfId="0" applyNumberFormat="1" applyFont="1" applyFill="1" applyBorder="1"/>
    <xf numFmtId="14" fontId="42" fillId="22" borderId="40" xfId="0" applyNumberFormat="1" applyFont="1" applyFill="1" applyBorder="1" applyAlignment="1">
      <alignment horizontal="center" vertical="center" wrapText="1"/>
    </xf>
    <xf numFmtId="164" fontId="40" fillId="22" borderId="40" xfId="0" applyNumberFormat="1" applyFont="1" applyFill="1" applyBorder="1" applyAlignment="1">
      <alignment horizontal="right" wrapText="1"/>
    </xf>
    <xf numFmtId="164" fontId="40" fillId="6" borderId="25" xfId="0" applyNumberFormat="1" applyFont="1" applyFill="1" applyBorder="1" applyAlignment="1">
      <alignment horizontal="right" wrapText="1"/>
    </xf>
    <xf numFmtId="0" fontId="7" fillId="32" borderId="6" xfId="0" applyFont="1" applyFill="1" applyBorder="1" applyAlignment="1">
      <alignment horizontal="center"/>
    </xf>
    <xf numFmtId="0" fontId="7" fillId="32" borderId="8" xfId="0" applyFont="1" applyFill="1" applyBorder="1" applyAlignment="1">
      <alignment horizontal="center"/>
    </xf>
    <xf numFmtId="164" fontId="2" fillId="32" borderId="11" xfId="0" applyNumberFormat="1" applyFont="1" applyFill="1" applyBorder="1"/>
    <xf numFmtId="164" fontId="2" fillId="32" borderId="13" xfId="0" applyNumberFormat="1" applyFont="1" applyFill="1" applyBorder="1"/>
    <xf numFmtId="164" fontId="2" fillId="32" borderId="14" xfId="0" applyNumberFormat="1" applyFont="1" applyFill="1" applyBorder="1"/>
    <xf numFmtId="164" fontId="2" fillId="32" borderId="16" xfId="0" applyNumberFormat="1" applyFont="1" applyFill="1" applyBorder="1"/>
    <xf numFmtId="164" fontId="29" fillId="32" borderId="14" xfId="0" applyNumberFormat="1" applyFont="1" applyFill="1" applyBorder="1"/>
    <xf numFmtId="164" fontId="2" fillId="32" borderId="23" xfId="0" applyNumberFormat="1" applyFont="1" applyFill="1" applyBorder="1"/>
    <xf numFmtId="164" fontId="2" fillId="32" borderId="25" xfId="0" applyNumberFormat="1" applyFont="1" applyFill="1" applyBorder="1"/>
    <xf numFmtId="165" fontId="13" fillId="32" borderId="37" xfId="0" applyNumberFormat="1" applyFont="1" applyFill="1" applyBorder="1"/>
    <xf numFmtId="0" fontId="29" fillId="12" borderId="42" xfId="0" applyFont="1" applyFill="1" applyBorder="1" applyAlignment="1">
      <alignment horizontal="center"/>
    </xf>
    <xf numFmtId="0" fontId="29" fillId="12" borderId="58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4" fontId="42" fillId="22" borderId="40" xfId="0" applyNumberFormat="1" applyFont="1" applyFill="1" applyBorder="1" applyAlignment="1">
      <alignment horizontal="right" wrapText="1"/>
    </xf>
    <xf numFmtId="14" fontId="8" fillId="4" borderId="9" xfId="0" applyNumberFormat="1" applyFont="1" applyFill="1" applyBorder="1" applyAlignment="1">
      <alignment horizontal="center" vertical="center" wrapText="1"/>
    </xf>
    <xf numFmtId="0" fontId="7" fillId="12" borderId="24" xfId="0" applyFont="1" applyFill="1" applyBorder="1" applyAlignment="1">
      <alignment horizontal="center"/>
    </xf>
    <xf numFmtId="0" fontId="11" fillId="9" borderId="83" xfId="0" applyFont="1" applyFill="1" applyBorder="1" applyAlignment="1">
      <alignment horizontal="center"/>
    </xf>
    <xf numFmtId="164" fontId="40" fillId="12" borderId="50" xfId="0" applyNumberFormat="1" applyFont="1" applyFill="1" applyBorder="1" applyAlignment="1">
      <alignment horizontal="right" wrapText="1"/>
    </xf>
    <xf numFmtId="164" fontId="40" fillId="12" borderId="40" xfId="0" applyNumberFormat="1" applyFont="1" applyFill="1" applyBorder="1" applyAlignment="1">
      <alignment horizontal="right" wrapText="1"/>
    </xf>
    <xf numFmtId="164" fontId="7" fillId="4" borderId="84" xfId="0" applyNumberFormat="1" applyFont="1" applyFill="1" applyBorder="1"/>
    <xf numFmtId="165" fontId="9" fillId="4" borderId="55" xfId="0" applyNumberFormat="1" applyFont="1" applyFill="1" applyBorder="1" applyAlignment="1">
      <alignment horizontal="right" vertical="center" wrapText="1"/>
    </xf>
    <xf numFmtId="165" fontId="9" fillId="4" borderId="58" xfId="0" applyNumberFormat="1" applyFont="1" applyFill="1" applyBorder="1" applyAlignment="1">
      <alignment horizontal="right" vertical="center" wrapText="1"/>
    </xf>
    <xf numFmtId="165" fontId="9" fillId="4" borderId="33" xfId="0" applyNumberFormat="1" applyFont="1" applyFill="1" applyBorder="1" applyAlignment="1">
      <alignment horizontal="right" vertical="center" wrapText="1"/>
    </xf>
    <xf numFmtId="164" fontId="11" fillId="2" borderId="30" xfId="0" applyNumberFormat="1" applyFont="1" applyFill="1" applyBorder="1"/>
    <xf numFmtId="165" fontId="9" fillId="4" borderId="49" xfId="0" applyNumberFormat="1" applyFont="1" applyFill="1" applyBorder="1" applyAlignment="1">
      <alignment horizontal="right" vertical="center" wrapText="1"/>
    </xf>
    <xf numFmtId="164" fontId="11" fillId="2" borderId="38" xfId="0" applyNumberFormat="1" applyFont="1" applyFill="1" applyBorder="1"/>
    <xf numFmtId="0" fontId="5" fillId="12" borderId="22" xfId="0" applyFont="1" applyFill="1" applyBorder="1" applyAlignment="1">
      <alignment horizontal="center"/>
    </xf>
    <xf numFmtId="164" fontId="11" fillId="9" borderId="33" xfId="0" applyNumberFormat="1" applyFont="1" applyFill="1" applyBorder="1"/>
    <xf numFmtId="0" fontId="4" fillId="3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164" fontId="7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right" vertical="center" wrapText="1"/>
    </xf>
    <xf numFmtId="0" fontId="0" fillId="5" borderId="0" xfId="0" applyFill="1" applyBorder="1"/>
    <xf numFmtId="164" fontId="11" fillId="6" borderId="0" xfId="0" applyNumberFormat="1" applyFont="1" applyFill="1" applyBorder="1"/>
    <xf numFmtId="165" fontId="9" fillId="6" borderId="0" xfId="0" applyNumberFormat="1" applyFont="1" applyFill="1" applyBorder="1" applyAlignment="1">
      <alignment horizontal="right" vertical="center" wrapText="1"/>
    </xf>
    <xf numFmtId="0" fontId="5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164" fontId="16" fillId="7" borderId="0" xfId="0" applyNumberFormat="1" applyFont="1" applyFill="1" applyBorder="1" applyAlignment="1">
      <alignment horizontal="right" wrapText="1"/>
    </xf>
    <xf numFmtId="0" fontId="0" fillId="7" borderId="0" xfId="0" applyFill="1" applyBorder="1"/>
    <xf numFmtId="164" fontId="11" fillId="7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164" fontId="42" fillId="22" borderId="52" xfId="0" applyNumberFormat="1" applyFont="1" applyFill="1" applyBorder="1" applyAlignment="1">
      <alignment horizontal="right" wrapText="1"/>
    </xf>
    <xf numFmtId="164" fontId="42" fillId="22" borderId="55" xfId="0" applyNumberFormat="1" applyFont="1" applyFill="1" applyBorder="1" applyAlignment="1">
      <alignment horizontal="right" wrapText="1"/>
    </xf>
    <xf numFmtId="164" fontId="30" fillId="22" borderId="55" xfId="0" applyNumberFormat="1" applyFont="1" applyFill="1" applyBorder="1"/>
    <xf numFmtId="164" fontId="42" fillId="22" borderId="12" xfId="0" applyNumberFormat="1" applyFont="1" applyFill="1" applyBorder="1" applyAlignment="1">
      <alignment horizontal="right" wrapText="1"/>
    </xf>
    <xf numFmtId="164" fontId="30" fillId="22" borderId="15" xfId="0" applyNumberFormat="1" applyFont="1" applyFill="1" applyBorder="1"/>
    <xf numFmtId="165" fontId="29" fillId="13" borderId="49" xfId="0" applyNumberFormat="1" applyFont="1" applyFill="1" applyBorder="1"/>
    <xf numFmtId="164" fontId="40" fillId="6" borderId="0" xfId="0" applyNumberFormat="1" applyFont="1" applyFill="1" applyBorder="1" applyAlignment="1">
      <alignment horizontal="right" wrapText="1"/>
    </xf>
    <xf numFmtId="0" fontId="0" fillId="0" borderId="0" xfId="0" applyAlignment="1"/>
    <xf numFmtId="165" fontId="36" fillId="17" borderId="85" xfId="0" applyNumberFormat="1" applyFont="1" applyFill="1" applyBorder="1" applyAlignment="1">
      <alignment horizontal="right" vertical="center" wrapText="1"/>
    </xf>
    <xf numFmtId="164" fontId="40" fillId="6" borderId="51" xfId="0" applyNumberFormat="1" applyFont="1" applyFill="1" applyBorder="1" applyAlignment="1">
      <alignment horizontal="right" wrapText="1"/>
    </xf>
    <xf numFmtId="165" fontId="29" fillId="13" borderId="24" xfId="0" applyNumberFormat="1" applyFont="1" applyFill="1" applyBorder="1"/>
    <xf numFmtId="165" fontId="29" fillId="13" borderId="43" xfId="0" applyNumberFormat="1" applyFont="1" applyFill="1" applyBorder="1"/>
    <xf numFmtId="0" fontId="11" fillId="9" borderId="35" xfId="0" applyFont="1" applyFill="1" applyBorder="1" applyAlignment="1">
      <alignment horizontal="center"/>
    </xf>
    <xf numFmtId="164" fontId="11" fillId="9" borderId="36" xfId="0" applyNumberFormat="1" applyFont="1" applyFill="1" applyBorder="1"/>
    <xf numFmtId="0" fontId="42" fillId="6" borderId="13" xfId="2" applyFont="1" applyFill="1" applyBorder="1" applyAlignment="1">
      <alignment horizontal="right" wrapText="1"/>
    </xf>
    <xf numFmtId="0" fontId="7" fillId="6" borderId="35" xfId="0" applyFont="1" applyFill="1" applyBorder="1" applyAlignment="1">
      <alignment horizontal="center"/>
    </xf>
    <xf numFmtId="0" fontId="7" fillId="6" borderId="36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12" borderId="38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47" fillId="12" borderId="38" xfId="0" applyFont="1" applyFill="1" applyBorder="1" applyAlignment="1">
      <alignment horizontal="center"/>
    </xf>
    <xf numFmtId="0" fontId="47" fillId="12" borderId="36" xfId="0" applyFont="1" applyFill="1" applyBorder="1" applyAlignment="1">
      <alignment horizontal="center"/>
    </xf>
    <xf numFmtId="0" fontId="47" fillId="12" borderId="39" xfId="0" applyFont="1" applyFill="1" applyBorder="1" applyAlignment="1">
      <alignment horizontal="center"/>
    </xf>
    <xf numFmtId="0" fontId="47" fillId="12" borderId="37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165" fontId="0" fillId="0" borderId="0" xfId="0" applyNumberFormat="1"/>
    <xf numFmtId="14" fontId="39" fillId="2" borderId="11" xfId="0" applyNumberFormat="1" applyFont="1" applyFill="1" applyBorder="1" applyAlignment="1">
      <alignment horizontal="center" vertical="center" wrapText="1"/>
    </xf>
    <xf numFmtId="164" fontId="48" fillId="2" borderId="12" xfId="0" applyNumberFormat="1" applyFont="1" applyFill="1" applyBorder="1" applyAlignment="1">
      <alignment horizontal="right" wrapText="1"/>
    </xf>
    <xf numFmtId="164" fontId="48" fillId="2" borderId="49" xfId="0" applyNumberFormat="1" applyFont="1" applyFill="1" applyBorder="1" applyAlignment="1">
      <alignment horizontal="right" wrapText="1"/>
    </xf>
    <xf numFmtId="14" fontId="39" fillId="7" borderId="12" xfId="0" applyNumberFormat="1" applyFont="1" applyFill="1" applyBorder="1" applyAlignment="1">
      <alignment horizontal="center" vertical="center" wrapText="1"/>
    </xf>
    <xf numFmtId="164" fontId="48" fillId="7" borderId="12" xfId="0" applyNumberFormat="1" applyFont="1" applyFill="1" applyBorder="1" applyAlignment="1">
      <alignment horizontal="right" wrapText="1"/>
    </xf>
    <xf numFmtId="14" fontId="39" fillId="2" borderId="50" xfId="0" applyNumberFormat="1" applyFont="1" applyFill="1" applyBorder="1" applyAlignment="1">
      <alignment horizontal="center" vertical="center" wrapText="1"/>
    </xf>
    <xf numFmtId="164" fontId="48" fillId="7" borderId="49" xfId="0" applyNumberFormat="1" applyFont="1" applyFill="1" applyBorder="1" applyAlignment="1">
      <alignment horizontal="right" wrapText="1"/>
    </xf>
    <xf numFmtId="14" fontId="39" fillId="2" borderId="12" xfId="0" applyNumberFormat="1" applyFont="1" applyFill="1" applyBorder="1" applyAlignment="1">
      <alignment horizontal="center" vertical="center" wrapText="1"/>
    </xf>
    <xf numFmtId="14" fontId="39" fillId="6" borderId="50" xfId="0" applyNumberFormat="1" applyFont="1" applyFill="1" applyBorder="1" applyAlignment="1">
      <alignment horizontal="center" vertical="center" wrapText="1"/>
    </xf>
    <xf numFmtId="164" fontId="48" fillId="6" borderId="12" xfId="0" applyNumberFormat="1" applyFont="1" applyFill="1" applyBorder="1" applyAlignment="1">
      <alignment horizontal="right" wrapText="1"/>
    </xf>
    <xf numFmtId="164" fontId="48" fillId="6" borderId="49" xfId="0" applyNumberFormat="1" applyFont="1" applyFill="1" applyBorder="1" applyAlignment="1">
      <alignment horizontal="right" wrapText="1"/>
    </xf>
    <xf numFmtId="14" fontId="39" fillId="10" borderId="50" xfId="0" applyNumberFormat="1" applyFont="1" applyFill="1" applyBorder="1" applyAlignment="1">
      <alignment horizontal="center" vertical="center" wrapText="1"/>
    </xf>
    <xf numFmtId="164" fontId="48" fillId="10" borderId="12" xfId="0" applyNumberFormat="1" applyFont="1" applyFill="1" applyBorder="1" applyAlignment="1">
      <alignment horizontal="right" wrapText="1"/>
    </xf>
    <xf numFmtId="164" fontId="39" fillId="10" borderId="49" xfId="0" applyNumberFormat="1" applyFont="1" applyFill="1" applyBorder="1" applyAlignment="1">
      <alignment horizontal="right" wrapText="1"/>
    </xf>
    <xf numFmtId="14" fontId="39" fillId="10" borderId="12" xfId="0" applyNumberFormat="1" applyFont="1" applyFill="1" applyBorder="1" applyAlignment="1">
      <alignment horizontal="center" vertical="center" wrapText="1"/>
    </xf>
    <xf numFmtId="14" fontId="39" fillId="6" borderId="12" xfId="0" applyNumberFormat="1" applyFont="1" applyFill="1" applyBorder="1" applyAlignment="1">
      <alignment horizontal="center" vertical="center" wrapText="1"/>
    </xf>
    <xf numFmtId="0" fontId="39" fillId="6" borderId="15" xfId="2" applyFont="1" applyFill="1" applyBorder="1" applyAlignment="1">
      <alignment horizontal="right" wrapText="1"/>
    </xf>
    <xf numFmtId="14" fontId="39" fillId="12" borderId="50" xfId="0" applyNumberFormat="1" applyFont="1" applyFill="1" applyBorder="1" applyAlignment="1">
      <alignment horizontal="center" vertical="center" wrapText="1"/>
    </xf>
    <xf numFmtId="165" fontId="29" fillId="13" borderId="52" xfId="0" applyNumberFormat="1" applyFont="1" applyFill="1" applyBorder="1" applyAlignment="1">
      <alignment wrapText="1"/>
    </xf>
    <xf numFmtId="14" fontId="39" fillId="6" borderId="20" xfId="0" applyNumberFormat="1" applyFont="1" applyFill="1" applyBorder="1" applyAlignment="1">
      <alignment horizontal="center" vertical="center" wrapText="1"/>
    </xf>
    <xf numFmtId="164" fontId="48" fillId="6" borderId="21" xfId="0" applyNumberFormat="1" applyFont="1" applyFill="1" applyBorder="1" applyAlignment="1">
      <alignment horizontal="right" wrapText="1"/>
    </xf>
    <xf numFmtId="14" fontId="39" fillId="2" borderId="14" xfId="0" applyNumberFormat="1" applyFont="1" applyFill="1" applyBorder="1" applyAlignment="1">
      <alignment horizontal="center" vertical="center" wrapText="1"/>
    </xf>
    <xf numFmtId="164" fontId="48" fillId="2" borderId="15" xfId="0" applyNumberFormat="1" applyFont="1" applyFill="1" applyBorder="1" applyAlignment="1">
      <alignment horizontal="right" wrapText="1"/>
    </xf>
    <xf numFmtId="164" fontId="48" fillId="2" borderId="17" xfId="0" applyNumberFormat="1" applyFont="1" applyFill="1" applyBorder="1" applyAlignment="1">
      <alignment horizontal="right" wrapText="1"/>
    </xf>
    <xf numFmtId="14" fontId="39" fillId="7" borderId="15" xfId="0" applyNumberFormat="1" applyFont="1" applyFill="1" applyBorder="1" applyAlignment="1">
      <alignment horizontal="center" vertical="center" wrapText="1"/>
    </xf>
    <xf numFmtId="164" fontId="48" fillId="7" borderId="15" xfId="0" applyNumberFormat="1" applyFont="1" applyFill="1" applyBorder="1" applyAlignment="1">
      <alignment horizontal="right" wrapText="1"/>
    </xf>
    <xf numFmtId="14" fontId="39" fillId="2" borderId="40" xfId="0" applyNumberFormat="1" applyFont="1" applyFill="1" applyBorder="1" applyAlignment="1">
      <alignment horizontal="center" vertical="center" wrapText="1"/>
    </xf>
    <xf numFmtId="164" fontId="48" fillId="7" borderId="17" xfId="0" applyNumberFormat="1" applyFont="1" applyFill="1" applyBorder="1" applyAlignment="1">
      <alignment horizontal="right" wrapText="1"/>
    </xf>
    <xf numFmtId="14" fontId="39" fillId="2" borderId="15" xfId="0" applyNumberFormat="1" applyFont="1" applyFill="1" applyBorder="1" applyAlignment="1">
      <alignment horizontal="center" vertical="center" wrapText="1"/>
    </xf>
    <xf numFmtId="14" fontId="39" fillId="6" borderId="40" xfId="0" applyNumberFormat="1" applyFont="1" applyFill="1" applyBorder="1" applyAlignment="1">
      <alignment horizontal="center" vertical="center" wrapText="1"/>
    </xf>
    <xf numFmtId="164" fontId="48" fillId="6" borderId="15" xfId="0" applyNumberFormat="1" applyFont="1" applyFill="1" applyBorder="1" applyAlignment="1">
      <alignment horizontal="right" wrapText="1"/>
    </xf>
    <xf numFmtId="164" fontId="48" fillId="6" borderId="17" xfId="0" applyNumberFormat="1" applyFont="1" applyFill="1" applyBorder="1" applyAlignment="1">
      <alignment horizontal="right" wrapText="1"/>
    </xf>
    <xf numFmtId="14" fontId="39" fillId="10" borderId="40" xfId="0" applyNumberFormat="1" applyFont="1" applyFill="1" applyBorder="1" applyAlignment="1">
      <alignment horizontal="center" vertical="center" wrapText="1"/>
    </xf>
    <xf numFmtId="164" fontId="48" fillId="10" borderId="15" xfId="0" applyNumberFormat="1" applyFont="1" applyFill="1" applyBorder="1" applyAlignment="1">
      <alignment horizontal="right" wrapText="1"/>
    </xf>
    <xf numFmtId="164" fontId="39" fillId="10" borderId="17" xfId="0" applyNumberFormat="1" applyFont="1" applyFill="1" applyBorder="1" applyAlignment="1">
      <alignment horizontal="right" wrapText="1"/>
    </xf>
    <xf numFmtId="14" fontId="39" fillId="10" borderId="15" xfId="0" applyNumberFormat="1" applyFont="1" applyFill="1" applyBorder="1" applyAlignment="1">
      <alignment horizontal="center" vertical="center" wrapText="1"/>
    </xf>
    <xf numFmtId="14" fontId="39" fillId="6" borderId="15" xfId="0" applyNumberFormat="1" applyFont="1" applyFill="1" applyBorder="1" applyAlignment="1">
      <alignment horizontal="center" vertical="center" wrapText="1"/>
    </xf>
    <xf numFmtId="0" fontId="48" fillId="6" borderId="15" xfId="2" applyFont="1" applyFill="1" applyBorder="1" applyAlignment="1">
      <alignment horizontal="right" wrapText="1"/>
    </xf>
    <xf numFmtId="14" fontId="39" fillId="12" borderId="40" xfId="0" applyNumberFormat="1" applyFont="1" applyFill="1" applyBorder="1" applyAlignment="1">
      <alignment horizontal="center" vertical="center" wrapText="1"/>
    </xf>
    <xf numFmtId="165" fontId="29" fillId="13" borderId="55" xfId="0" applyNumberFormat="1" applyFont="1" applyFill="1" applyBorder="1" applyAlignment="1">
      <alignment wrapText="1"/>
    </xf>
    <xf numFmtId="14" fontId="39" fillId="6" borderId="14" xfId="0" applyNumberFormat="1" applyFont="1" applyFill="1" applyBorder="1" applyAlignment="1">
      <alignment horizontal="center" vertical="center" wrapText="1"/>
    </xf>
    <xf numFmtId="165" fontId="49" fillId="17" borderId="65" xfId="0" applyNumberFormat="1" applyFont="1" applyFill="1" applyBorder="1" applyAlignment="1">
      <alignment horizontal="right" vertical="center" wrapText="1"/>
    </xf>
    <xf numFmtId="165" fontId="49" fillId="17" borderId="0" xfId="0" applyNumberFormat="1" applyFont="1" applyFill="1" applyBorder="1" applyAlignment="1">
      <alignment horizontal="right" vertical="center" wrapText="1"/>
    </xf>
    <xf numFmtId="165" fontId="29" fillId="13" borderId="55" xfId="0" applyNumberFormat="1" applyFont="1" applyFill="1" applyBorder="1"/>
    <xf numFmtId="165" fontId="48" fillId="6" borderId="15" xfId="2" applyNumberFormat="1" applyFont="1" applyFill="1" applyBorder="1" applyAlignment="1">
      <alignment horizontal="right" wrapText="1"/>
    </xf>
    <xf numFmtId="164" fontId="39" fillId="10" borderId="15" xfId="0" applyNumberFormat="1" applyFont="1" applyFill="1" applyBorder="1" applyAlignment="1">
      <alignment horizontal="right" wrapText="1"/>
    </xf>
    <xf numFmtId="164" fontId="11" fillId="10" borderId="16" xfId="0" applyNumberFormat="1" applyFont="1" applyFill="1" applyBorder="1"/>
    <xf numFmtId="14" fontId="39" fillId="2" borderId="23" xfId="0" applyNumberFormat="1" applyFont="1" applyFill="1" applyBorder="1" applyAlignment="1">
      <alignment horizontal="center" vertical="center" wrapText="1"/>
    </xf>
    <xf numFmtId="164" fontId="48" fillId="2" borderId="24" xfId="0" applyNumberFormat="1" applyFont="1" applyFill="1" applyBorder="1" applyAlignment="1">
      <alignment horizontal="right" wrapText="1"/>
    </xf>
    <xf numFmtId="164" fontId="48" fillId="2" borderId="43" xfId="0" applyNumberFormat="1" applyFont="1" applyFill="1" applyBorder="1" applyAlignment="1">
      <alignment horizontal="right" wrapText="1"/>
    </xf>
    <xf numFmtId="14" fontId="39" fillId="2" borderId="42" xfId="0" applyNumberFormat="1" applyFont="1" applyFill="1" applyBorder="1" applyAlignment="1">
      <alignment horizontal="center" vertical="center" wrapText="1"/>
    </xf>
    <xf numFmtId="14" fontId="39" fillId="7" borderId="24" xfId="0" applyNumberFormat="1" applyFont="1" applyFill="1" applyBorder="1" applyAlignment="1">
      <alignment horizontal="center" vertical="center" wrapText="1"/>
    </xf>
    <xf numFmtId="164" fontId="48" fillId="7" borderId="24" xfId="0" applyNumberFormat="1" applyFont="1" applyFill="1" applyBorder="1" applyAlignment="1">
      <alignment horizontal="right" wrapText="1"/>
    </xf>
    <xf numFmtId="164" fontId="48" fillId="7" borderId="43" xfId="0" applyNumberFormat="1" applyFont="1" applyFill="1" applyBorder="1" applyAlignment="1">
      <alignment horizontal="right" wrapText="1"/>
    </xf>
    <xf numFmtId="14" fontId="39" fillId="6" borderId="42" xfId="0" applyNumberFormat="1" applyFont="1" applyFill="1" applyBorder="1" applyAlignment="1">
      <alignment horizontal="center" vertical="center" wrapText="1"/>
    </xf>
    <xf numFmtId="164" fontId="48" fillId="6" borderId="24" xfId="0" applyNumberFormat="1" applyFont="1" applyFill="1" applyBorder="1" applyAlignment="1">
      <alignment horizontal="right" wrapText="1"/>
    </xf>
    <xf numFmtId="164" fontId="48" fillId="6" borderId="43" xfId="0" applyNumberFormat="1" applyFont="1" applyFill="1" applyBorder="1" applyAlignment="1">
      <alignment horizontal="right" wrapText="1"/>
    </xf>
    <xf numFmtId="14" fontId="39" fillId="10" borderId="42" xfId="0" applyNumberFormat="1" applyFont="1" applyFill="1" applyBorder="1" applyAlignment="1">
      <alignment horizontal="center" vertical="center" wrapText="1"/>
    </xf>
    <xf numFmtId="164" fontId="48" fillId="10" borderId="24" xfId="0" applyNumberFormat="1" applyFont="1" applyFill="1" applyBorder="1" applyAlignment="1">
      <alignment horizontal="right" wrapText="1"/>
    </xf>
    <xf numFmtId="164" fontId="39" fillId="10" borderId="43" xfId="0" applyNumberFormat="1" applyFont="1" applyFill="1" applyBorder="1" applyAlignment="1">
      <alignment horizontal="right" wrapText="1"/>
    </xf>
    <xf numFmtId="14" fontId="39" fillId="6" borderId="24" xfId="0" applyNumberFormat="1" applyFont="1" applyFill="1" applyBorder="1" applyAlignment="1">
      <alignment horizontal="center" vertical="center" wrapText="1"/>
    </xf>
    <xf numFmtId="14" fontId="39" fillId="6" borderId="82" xfId="0" applyNumberFormat="1" applyFont="1" applyFill="1" applyBorder="1" applyAlignment="1">
      <alignment horizontal="center" vertical="center" wrapText="1"/>
    </xf>
    <xf numFmtId="14" fontId="39" fillId="12" borderId="42" xfId="0" applyNumberFormat="1" applyFont="1" applyFill="1" applyBorder="1" applyAlignment="1">
      <alignment horizontal="center" vertical="center" wrapText="1"/>
    </xf>
    <xf numFmtId="165" fontId="29" fillId="13" borderId="58" xfId="0" applyNumberFormat="1" applyFont="1" applyFill="1" applyBorder="1"/>
    <xf numFmtId="0" fontId="29" fillId="6" borderId="0" xfId="0" applyFont="1" applyFill="1" applyBorder="1" applyAlignment="1">
      <alignment horizontal="center"/>
    </xf>
    <xf numFmtId="0" fontId="25" fillId="14" borderId="52" xfId="0" applyFont="1" applyFill="1" applyBorder="1" applyAlignment="1">
      <alignment horizontal="center"/>
    </xf>
    <xf numFmtId="0" fontId="0" fillId="14" borderId="52" xfId="0" applyFill="1" applyBorder="1" applyAlignment="1"/>
    <xf numFmtId="0" fontId="29" fillId="6" borderId="68" xfId="0" applyFont="1" applyFill="1" applyBorder="1" applyAlignment="1">
      <alignment horizontal="center"/>
    </xf>
    <xf numFmtId="0" fontId="29" fillId="6" borderId="25" xfId="0" applyFont="1" applyFill="1" applyBorder="1" applyAlignment="1">
      <alignment horizontal="center"/>
    </xf>
    <xf numFmtId="0" fontId="5" fillId="6" borderId="75" xfId="0" applyFont="1" applyFill="1" applyBorder="1" applyAlignment="1">
      <alignment horizontal="center"/>
    </xf>
    <xf numFmtId="0" fontId="5" fillId="6" borderId="76" xfId="0" applyFont="1" applyFill="1" applyBorder="1" applyAlignment="1">
      <alignment horizontal="center"/>
    </xf>
    <xf numFmtId="0" fontId="5" fillId="6" borderId="77" xfId="0" applyFont="1" applyFill="1" applyBorder="1" applyAlignment="1">
      <alignment horizontal="center"/>
    </xf>
    <xf numFmtId="0" fontId="5" fillId="6" borderId="87" xfId="0" applyFont="1" applyFill="1" applyBorder="1" applyAlignment="1">
      <alignment horizontal="center"/>
    </xf>
    <xf numFmtId="0" fontId="35" fillId="12" borderId="86" xfId="0" applyFont="1" applyFill="1" applyBorder="1" applyAlignment="1">
      <alignment horizontal="center"/>
    </xf>
    <xf numFmtId="0" fontId="35" fillId="12" borderId="76" xfId="0" applyFont="1" applyFill="1" applyBorder="1" applyAlignment="1">
      <alignment horizontal="center"/>
    </xf>
    <xf numFmtId="0" fontId="35" fillId="12" borderId="77" xfId="0" applyFont="1" applyFill="1" applyBorder="1" applyAlignment="1">
      <alignment horizontal="center"/>
    </xf>
    <xf numFmtId="0" fontId="35" fillId="12" borderId="8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21" borderId="26" xfId="0" applyFont="1" applyFill="1" applyBorder="1" applyAlignment="1">
      <alignment horizontal="center"/>
    </xf>
    <xf numFmtId="0" fontId="5" fillId="21" borderId="27" xfId="0" applyFont="1" applyFill="1" applyBorder="1" applyAlignment="1">
      <alignment horizontal="center"/>
    </xf>
    <xf numFmtId="0" fontId="5" fillId="23" borderId="75" xfId="0" applyFont="1" applyFill="1" applyBorder="1" applyAlignment="1">
      <alignment horizontal="center"/>
    </xf>
    <xf numFmtId="0" fontId="5" fillId="23" borderId="76" xfId="0" applyFont="1" applyFill="1" applyBorder="1" applyAlignment="1">
      <alignment horizontal="center"/>
    </xf>
    <xf numFmtId="0" fontId="5" fillId="23" borderId="77" xfId="0" applyFont="1" applyFill="1" applyBorder="1" applyAlignment="1">
      <alignment horizontal="center"/>
    </xf>
    <xf numFmtId="0" fontId="5" fillId="21" borderId="75" xfId="0" applyFont="1" applyFill="1" applyBorder="1" applyAlignment="1">
      <alignment horizontal="center"/>
    </xf>
    <xf numFmtId="0" fontId="5" fillId="21" borderId="76" xfId="0" applyFont="1" applyFill="1" applyBorder="1" applyAlignment="1">
      <alignment horizontal="center"/>
    </xf>
    <xf numFmtId="0" fontId="5" fillId="21" borderId="77" xfId="0" applyFont="1" applyFill="1" applyBorder="1" applyAlignment="1">
      <alignment horizontal="center"/>
    </xf>
    <xf numFmtId="0" fontId="29" fillId="23" borderId="61" xfId="0" applyFont="1" applyFill="1" applyBorder="1" applyAlignment="1">
      <alignment horizontal="center"/>
    </xf>
    <xf numFmtId="0" fontId="29" fillId="23" borderId="58" xfId="0" applyFont="1" applyFill="1" applyBorder="1" applyAlignment="1">
      <alignment horizontal="center"/>
    </xf>
    <xf numFmtId="0" fontId="29" fillId="23" borderId="57" xfId="0" applyFont="1" applyFill="1" applyBorder="1" applyAlignment="1">
      <alignment horizontal="center"/>
    </xf>
    <xf numFmtId="0" fontId="5" fillId="23" borderId="26" xfId="0" applyFont="1" applyFill="1" applyBorder="1" applyAlignment="1">
      <alignment horizontal="center"/>
    </xf>
    <xf numFmtId="0" fontId="5" fillId="23" borderId="27" xfId="0" applyFont="1" applyFill="1" applyBorder="1" applyAlignment="1">
      <alignment horizontal="center"/>
    </xf>
    <xf numFmtId="0" fontId="29" fillId="12" borderId="61" xfId="0" applyFont="1" applyFill="1" applyBorder="1" applyAlignment="1">
      <alignment horizontal="center"/>
    </xf>
    <xf numFmtId="0" fontId="29" fillId="12" borderId="58" xfId="0" applyFont="1" applyFill="1" applyBorder="1" applyAlignment="1">
      <alignment horizontal="center"/>
    </xf>
    <xf numFmtId="0" fontId="29" fillId="12" borderId="18" xfId="0" applyFont="1" applyFill="1" applyBorder="1" applyAlignment="1">
      <alignment horizontal="center"/>
    </xf>
    <xf numFmtId="0" fontId="29" fillId="12" borderId="0" xfId="0" applyFont="1" applyFill="1" applyBorder="1" applyAlignment="1">
      <alignment horizontal="center"/>
    </xf>
    <xf numFmtId="0" fontId="29" fillId="12" borderId="32" xfId="0" applyFont="1" applyFill="1" applyBorder="1" applyAlignment="1">
      <alignment horizontal="center"/>
    </xf>
    <xf numFmtId="0" fontId="29" fillId="12" borderId="33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86" xfId="0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32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29" fillId="12" borderId="42" xfId="0" applyFont="1" applyFill="1" applyBorder="1" applyAlignment="1">
      <alignment horizontal="center"/>
    </xf>
    <xf numFmtId="0" fontId="29" fillId="12" borderId="24" xfId="0" applyFont="1" applyFill="1" applyBorder="1" applyAlignment="1">
      <alignment horizontal="center"/>
    </xf>
    <xf numFmtId="0" fontId="29" fillId="12" borderId="43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29" fillId="2" borderId="24" xfId="0" applyFont="1" applyFill="1" applyBorder="1" applyAlignment="1">
      <alignment horizontal="center"/>
    </xf>
    <xf numFmtId="0" fontId="29" fillId="7" borderId="24" xfId="0" applyFont="1" applyFill="1" applyBorder="1" applyAlignment="1">
      <alignment horizontal="center"/>
    </xf>
    <xf numFmtId="0" fontId="29" fillId="2" borderId="43" xfId="0" applyFont="1" applyFill="1" applyBorder="1" applyAlignment="1">
      <alignment horizontal="center"/>
    </xf>
    <xf numFmtId="0" fontId="29" fillId="6" borderId="62" xfId="0" applyFont="1" applyFill="1" applyBorder="1" applyAlignment="1">
      <alignment horizontal="center"/>
    </xf>
    <xf numFmtId="0" fontId="29" fillId="6" borderId="8" xfId="0" applyFont="1" applyFill="1" applyBorder="1" applyAlignment="1">
      <alignment horizontal="center"/>
    </xf>
    <xf numFmtId="0" fontId="4" fillId="33" borderId="32" xfId="0" applyFont="1" applyFill="1" applyBorder="1" applyAlignment="1">
      <alignment horizontal="center"/>
    </xf>
    <xf numFmtId="0" fontId="0" fillId="0" borderId="33" xfId="0" applyBorder="1" applyAlignment="1"/>
    <xf numFmtId="0" fontId="5" fillId="4" borderId="48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12" borderId="21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14" fontId="8" fillId="4" borderId="4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5" fontId="31" fillId="0" borderId="0" xfId="0" applyNumberFormat="1" applyFont="1"/>
  </cellXfs>
  <cellStyles count="4">
    <cellStyle name="Buena" xfId="1" xr:uid="{00000000-0005-0000-0000-000006000000}"/>
    <cellStyle name="Normal" xfId="0" builtinId="0"/>
    <cellStyle name="Normal_DATOS" xfId="2" xr:uid="{00000000-0005-0000-0000-000007000000}"/>
    <cellStyle name="Título 1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0F8F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6082"/>
      <rgbColor rgb="FFD9D9D9"/>
      <rgbColor rgb="FF808080"/>
      <rgbColor rgb="FF9999FF"/>
      <rgbColor rgb="FFA02B93"/>
      <rgbColor rgb="FFE9F3FE"/>
      <rgbColor rgb="FFCCFFFF"/>
      <rgbColor rgb="FF660066"/>
      <rgbColor rgb="FFFF8080"/>
      <rgbColor rgb="FF215F9A"/>
      <rgbColor rgb="FFBEDCFE"/>
      <rgbColor rgb="FF000080"/>
      <rgbColor rgb="FFFF00FF"/>
      <rgbColor rgb="FFFFFF00"/>
      <rgbColor rgb="FF00FFFF"/>
      <rgbColor rgb="FF800080"/>
      <rgbColor rgb="FF800000"/>
      <rgbColor rgb="FF196B24"/>
      <rgbColor rgb="FF0000FF"/>
      <rgbColor rgb="FF0F9ED5"/>
      <rgbColor rgb="FFCAEEFB"/>
      <rgbColor rgb="FFCCFFCC"/>
      <rgbColor rgb="FFD9F2D0"/>
      <rgbColor rgb="FFA9DAF1"/>
      <rgbColor rgb="FFFF99CC"/>
      <rgbColor rgb="FFC1E5F5"/>
      <rgbColor rgb="FFDDE8CB"/>
      <rgbColor rgb="FF4E95D9"/>
      <rgbColor rgb="FF84E291"/>
      <rgbColor rgb="FFB4E5A2"/>
      <rgbColor rgb="FFFFCC00"/>
      <rgbColor rgb="FFFF9900"/>
      <rgbColor rgb="FFE97132"/>
      <rgbColor rgb="FF595959"/>
      <rgbColor rgb="FF969696"/>
      <rgbColor rgb="FF003366"/>
      <rgbColor rgb="FF4EA72E"/>
      <rgbColor rgb="FF104862"/>
      <rgbColor rgb="FF212529"/>
      <rgbColor rgb="FF993300"/>
      <rgbColor rgb="FF40404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Precipitaciones por años hidrológicos - Pluviómetro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Aptos Narrow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DATOS!$O$370:$T$370</c:f>
              <c:strCache>
                <c:ptCount val="6"/>
                <c:pt idx="0">
                  <c:v>2018-2019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  <c:pt idx="5">
                  <c:v>2024-2025</c:v>
                </c:pt>
              </c:strCache>
            </c:strRef>
          </c:cat>
          <c:val>
            <c:numRef>
              <c:f>DATOS!$O$371:$T$371</c:f>
              <c:numCache>
                <c:formatCode>0.000</c:formatCode>
                <c:ptCount val="6"/>
                <c:pt idx="0">
                  <c:v>494.2</c:v>
                </c:pt>
                <c:pt idx="1">
                  <c:v>512.79999999999995</c:v>
                </c:pt>
                <c:pt idx="2">
                  <c:v>374.1</c:v>
                </c:pt>
                <c:pt idx="3" formatCode="#,##0.000">
                  <c:v>301.05</c:v>
                </c:pt>
                <c:pt idx="4">
                  <c:v>444.6</c:v>
                </c:pt>
                <c:pt idx="5" formatCode="#,##0.000">
                  <c:v>409.20000000000005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6-4BFE-B2B4-1E5910ED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81305762"/>
        <c:axId val="1024459"/>
      </c:lineChart>
      <c:catAx>
        <c:axId val="813057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Total anual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1024459"/>
        <c:crosses val="autoZero"/>
        <c:auto val="1"/>
        <c:lblAlgn val="ctr"/>
        <c:lblOffset val="100"/>
        <c:noMultiLvlLbl val="1"/>
      </c:catAx>
      <c:valAx>
        <c:axId val="102445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litros/m2.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81305762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F0F8FD"/>
            </a:gs>
            <a:gs pos="100000">
              <a:srgbClr val="A9DAF1"/>
            </a:gs>
          </a:gsLst>
          <a:lin ang="5400000"/>
        </a:gradFill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Precipitaciones por años hidrológicos - Pluviómetro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DATOS!$B$370</c:f>
              <c:strCache>
                <c:ptCount val="1"/>
                <c:pt idx="0">
                  <c:v>2018-2019</c:v>
                </c:pt>
              </c:strCache>
            </c:strRef>
          </c:tx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DATOS!$B$371:$B$382</c:f>
              <c:numCache>
                <c:formatCode>0.000</c:formatCode>
                <c:ptCount val="12"/>
                <c:pt idx="0">
                  <c:v>108.3</c:v>
                </c:pt>
                <c:pt idx="1">
                  <c:v>119.2</c:v>
                </c:pt>
                <c:pt idx="2">
                  <c:v>4</c:v>
                </c:pt>
                <c:pt idx="3">
                  <c:v>46.9</c:v>
                </c:pt>
                <c:pt idx="4">
                  <c:v>23.8</c:v>
                </c:pt>
                <c:pt idx="5">
                  <c:v>17.7</c:v>
                </c:pt>
                <c:pt idx="6">
                  <c:v>113.9</c:v>
                </c:pt>
                <c:pt idx="7">
                  <c:v>0</c:v>
                </c:pt>
                <c:pt idx="8">
                  <c:v>0.5</c:v>
                </c:pt>
                <c:pt idx="9">
                  <c:v>0.2</c:v>
                </c:pt>
                <c:pt idx="10">
                  <c:v>2.8</c:v>
                </c:pt>
                <c:pt idx="11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A-40FE-9A79-5B9D57591B84}"/>
            </c:ext>
          </c:extLst>
        </c:ser>
        <c:ser>
          <c:idx val="1"/>
          <c:order val="1"/>
          <c:tx>
            <c:strRef>
              <c:f>DATOS!$C$370</c:f>
              <c:strCache>
                <c:ptCount val="1"/>
                <c:pt idx="0">
                  <c:v>2020-2021</c:v>
                </c:pt>
              </c:strCache>
            </c:strRef>
          </c:tx>
          <c:spPr>
            <a:ln w="28440">
              <a:solidFill>
                <a:srgbClr val="E97132"/>
              </a:solidFill>
              <a:round/>
            </a:ln>
          </c:spPr>
          <c:marker>
            <c:symbol val="circle"/>
            <c:size val="5"/>
            <c:spPr>
              <a:solidFill>
                <a:srgbClr val="E9713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DATOS!$C$371:$C$382</c:f>
              <c:numCache>
                <c:formatCode>0.000</c:formatCode>
                <c:ptCount val="12"/>
                <c:pt idx="0">
                  <c:v>35.799999999999997</c:v>
                </c:pt>
                <c:pt idx="1">
                  <c:v>81.400000000000006</c:v>
                </c:pt>
                <c:pt idx="2">
                  <c:v>75.900000000000006</c:v>
                </c:pt>
                <c:pt idx="3">
                  <c:v>53</c:v>
                </c:pt>
                <c:pt idx="4">
                  <c:v>0.2</c:v>
                </c:pt>
                <c:pt idx="5">
                  <c:v>58.7</c:v>
                </c:pt>
                <c:pt idx="6">
                  <c:v>127</c:v>
                </c:pt>
                <c:pt idx="7">
                  <c:v>51.4</c:v>
                </c:pt>
                <c:pt idx="8">
                  <c:v>13.9</c:v>
                </c:pt>
                <c:pt idx="9">
                  <c:v>0</c:v>
                </c:pt>
                <c:pt idx="10">
                  <c:v>0.2</c:v>
                </c:pt>
                <c:pt idx="11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A-40FE-9A79-5B9D57591B84}"/>
            </c:ext>
          </c:extLst>
        </c:ser>
        <c:ser>
          <c:idx val="2"/>
          <c:order val="2"/>
          <c:tx>
            <c:strRef>
              <c:f>DATOS!$D$370</c:f>
              <c:strCache>
                <c:ptCount val="1"/>
                <c:pt idx="0">
                  <c:v>2021-2022</c:v>
                </c:pt>
              </c:strCache>
            </c:strRef>
          </c:tx>
          <c:spPr>
            <a:ln w="28440">
              <a:solidFill>
                <a:srgbClr val="196B24"/>
              </a:solidFill>
              <a:round/>
            </a:ln>
          </c:spPr>
          <c:marker>
            <c:symbol val="circle"/>
            <c:size val="5"/>
            <c:spPr>
              <a:solidFill>
                <a:srgbClr val="196B2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DATOS!$D$371:$D$382</c:f>
              <c:numCache>
                <c:formatCode>0.000</c:formatCode>
                <c:ptCount val="12"/>
                <c:pt idx="0">
                  <c:v>13.4</c:v>
                </c:pt>
                <c:pt idx="1">
                  <c:v>33.799999999999997</c:v>
                </c:pt>
                <c:pt idx="2">
                  <c:v>41.8</c:v>
                </c:pt>
                <c:pt idx="3">
                  <c:v>6.1</c:v>
                </c:pt>
                <c:pt idx="4">
                  <c:v>17.7</c:v>
                </c:pt>
                <c:pt idx="5">
                  <c:v>129.30000000000001</c:v>
                </c:pt>
                <c:pt idx="6">
                  <c:v>77.599999999999994</c:v>
                </c:pt>
                <c:pt idx="7">
                  <c:v>23.6</c:v>
                </c:pt>
                <c:pt idx="8">
                  <c:v>1.2</c:v>
                </c:pt>
                <c:pt idx="9">
                  <c:v>0</c:v>
                </c:pt>
                <c:pt idx="10">
                  <c:v>14.7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A-40FE-9A79-5B9D57591B84}"/>
            </c:ext>
          </c:extLst>
        </c:ser>
        <c:ser>
          <c:idx val="3"/>
          <c:order val="3"/>
          <c:tx>
            <c:strRef>
              <c:f>DATOS!$E$370</c:f>
              <c:strCache>
                <c:ptCount val="1"/>
                <c:pt idx="0">
                  <c:v>2022-2023</c:v>
                </c:pt>
              </c:strCache>
            </c:strRef>
          </c:tx>
          <c:spPr>
            <a:ln w="28440">
              <a:solidFill>
                <a:srgbClr val="0F9ED5"/>
              </a:solidFill>
              <a:round/>
            </a:ln>
          </c:spPr>
          <c:marker>
            <c:symbol val="circle"/>
            <c:size val="5"/>
            <c:spPr>
              <a:solidFill>
                <a:srgbClr val="0F9E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DATOS!$E$371:$E$382</c:f>
              <c:numCache>
                <c:formatCode>#,##0.000</c:formatCode>
                <c:ptCount val="12"/>
                <c:pt idx="0">
                  <c:v>2.2999999999999998</c:v>
                </c:pt>
                <c:pt idx="1">
                  <c:v>25.1</c:v>
                </c:pt>
                <c:pt idx="2">
                  <c:v>117.15</c:v>
                </c:pt>
                <c:pt idx="3">
                  <c:v>20.3</c:v>
                </c:pt>
                <c:pt idx="4">
                  <c:v>7.7</c:v>
                </c:pt>
                <c:pt idx="5">
                  <c:v>8.8000000000000007</c:v>
                </c:pt>
                <c:pt idx="6">
                  <c:v>0</c:v>
                </c:pt>
                <c:pt idx="7">
                  <c:v>57.6</c:v>
                </c:pt>
                <c:pt idx="8">
                  <c:v>49</c:v>
                </c:pt>
                <c:pt idx="9">
                  <c:v>0</c:v>
                </c:pt>
                <c:pt idx="10">
                  <c:v>0</c:v>
                </c:pt>
                <c:pt idx="11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EA-40FE-9A79-5B9D57591B84}"/>
            </c:ext>
          </c:extLst>
        </c:ser>
        <c:ser>
          <c:idx val="4"/>
          <c:order val="4"/>
          <c:tx>
            <c:strRef>
              <c:f>DATOS!$F$370</c:f>
              <c:strCache>
                <c:ptCount val="1"/>
                <c:pt idx="0">
                  <c:v>2023-2024 (1)</c:v>
                </c:pt>
              </c:strCache>
            </c:strRef>
          </c:tx>
          <c:spPr>
            <a:ln w="28440">
              <a:solidFill>
                <a:srgbClr val="A02B93"/>
              </a:solidFill>
              <a:round/>
            </a:ln>
          </c:spPr>
          <c:marker>
            <c:symbol val="circle"/>
            <c:size val="5"/>
            <c:spPr>
              <a:solidFill>
                <a:srgbClr val="A02B9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DATOS!$F$371:$F$382</c:f>
              <c:numCache>
                <c:formatCode>0.000</c:formatCode>
                <c:ptCount val="12"/>
                <c:pt idx="0">
                  <c:v>63.7</c:v>
                </c:pt>
                <c:pt idx="1">
                  <c:v>4.8</c:v>
                </c:pt>
                <c:pt idx="2">
                  <c:v>26.3</c:v>
                </c:pt>
                <c:pt idx="3">
                  <c:v>52.2</c:v>
                </c:pt>
                <c:pt idx="4">
                  <c:v>54.2</c:v>
                </c:pt>
                <c:pt idx="5">
                  <c:v>189.1</c:v>
                </c:pt>
                <c:pt idx="6">
                  <c:v>19.2</c:v>
                </c:pt>
                <c:pt idx="7">
                  <c:v>14.3</c:v>
                </c:pt>
                <c:pt idx="8">
                  <c:v>1.2</c:v>
                </c:pt>
                <c:pt idx="9">
                  <c:v>0</c:v>
                </c:pt>
                <c:pt idx="10">
                  <c:v>3.3</c:v>
                </c:pt>
                <c:pt idx="11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EA-40FE-9A79-5B9D57591B84}"/>
            </c:ext>
          </c:extLst>
        </c:ser>
        <c:ser>
          <c:idx val="5"/>
          <c:order val="5"/>
          <c:tx>
            <c:strRef>
              <c:f>DATOS!$G$370</c:f>
              <c:strCache>
                <c:ptCount val="1"/>
                <c:pt idx="0">
                  <c:v>2024-2025 (2)</c:v>
                </c:pt>
              </c:strCache>
            </c:strRef>
          </c:tx>
          <c:spPr>
            <a:ln w="28440">
              <a:solidFill>
                <a:srgbClr val="4EA72E"/>
              </a:solidFill>
              <a:round/>
            </a:ln>
          </c:spPr>
          <c:marker>
            <c:symbol val="circle"/>
            <c:size val="5"/>
            <c:spPr>
              <a:solidFill>
                <a:srgbClr val="4EA72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DATOS!$G$371:$G$382</c:f>
              <c:numCache>
                <c:formatCode>0.000</c:formatCode>
                <c:ptCount val="12"/>
                <c:pt idx="0">
                  <c:v>69.5</c:v>
                </c:pt>
                <c:pt idx="1">
                  <c:v>50.7</c:v>
                </c:pt>
                <c:pt idx="2">
                  <c:v>4.1999999999999993</c:v>
                </c:pt>
                <c:pt idx="3">
                  <c:v>42.8</c:v>
                </c:pt>
                <c:pt idx="4">
                  <c:v>9.6999999999999993</c:v>
                </c:pt>
                <c:pt idx="5">
                  <c:v>161.60000000000002</c:v>
                </c:pt>
                <c:pt idx="6">
                  <c:v>39.700000000000003</c:v>
                </c:pt>
                <c:pt idx="7">
                  <c:v>18.100000000000001</c:v>
                </c:pt>
                <c:pt idx="8">
                  <c:v>8.1</c:v>
                </c:pt>
                <c:pt idx="9">
                  <c:v>0</c:v>
                </c:pt>
                <c:pt idx="10">
                  <c:v>2.1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EA-40FE-9A79-5B9D5759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41360088"/>
        <c:axId val="96472424"/>
      </c:lineChart>
      <c:catAx>
        <c:axId val="413600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 mes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96472424"/>
        <c:crosses val="autoZero"/>
        <c:auto val="1"/>
        <c:lblAlgn val="ctr"/>
        <c:lblOffset val="100"/>
        <c:noMultiLvlLbl val="1"/>
      </c:catAx>
      <c:valAx>
        <c:axId val="9647242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litros/m2.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41360088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F0F8FD"/>
            </a:gs>
            <a:gs pos="100000">
              <a:srgbClr val="A9DAF1"/>
            </a:gs>
          </a:gsLst>
          <a:lin ang="5400000"/>
        </a:gra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Caudales por años hidrológicos - Aforador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Aptos Narrow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DATOS!$O$385:$T$385</c:f>
              <c:strCache>
                <c:ptCount val="6"/>
                <c:pt idx="0">
                  <c:v>2018-2019</c:v>
                </c:pt>
                <c:pt idx="1">
                  <c:v>2020-2021</c:v>
                </c:pt>
                <c:pt idx="2">
                  <c:v>2021-2022</c:v>
                </c:pt>
                <c:pt idx="3">
                  <c:v>2022-2023</c:v>
                </c:pt>
                <c:pt idx="4">
                  <c:v>2023-2024</c:v>
                </c:pt>
                <c:pt idx="5">
                  <c:v>2024-2025</c:v>
                </c:pt>
              </c:strCache>
            </c:strRef>
          </c:cat>
          <c:val>
            <c:numRef>
              <c:f>DATOS!$O$386:$T$386</c:f>
              <c:numCache>
                <c:formatCode>0.000</c:formatCode>
                <c:ptCount val="6"/>
                <c:pt idx="0">
                  <c:v>149.90700000000001</c:v>
                </c:pt>
                <c:pt idx="1">
                  <c:v>144.864</c:v>
                </c:pt>
                <c:pt idx="2">
                  <c:v>127.54</c:v>
                </c:pt>
                <c:pt idx="3" formatCode="#,##0.000">
                  <c:v>109.399</c:v>
                </c:pt>
                <c:pt idx="4">
                  <c:v>205.89099999999999</c:v>
                </c:pt>
                <c:pt idx="5" formatCode="#,##0.000">
                  <c:v>196.79400000000001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8-4B3A-9AED-15B6E3D32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72205542"/>
        <c:axId val="46867053"/>
      </c:lineChart>
      <c:catAx>
        <c:axId val="722055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Total anual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46867053"/>
        <c:crosses val="autoZero"/>
        <c:auto val="1"/>
        <c:lblAlgn val="ctr"/>
        <c:lblOffset val="100"/>
        <c:noMultiLvlLbl val="1"/>
      </c:catAx>
      <c:valAx>
        <c:axId val="4686705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m3/s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72205542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F0F8FD"/>
            </a:gs>
            <a:gs pos="100000">
              <a:srgbClr val="A9DAF1"/>
            </a:gs>
          </a:gsLst>
          <a:lin ang="5400000"/>
        </a:gradFill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Caudales por años hidrológicos - Aforador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DATOS!$B$385</c:f>
              <c:strCache>
                <c:ptCount val="1"/>
                <c:pt idx="0">
                  <c:v>2018-2019</c:v>
                </c:pt>
              </c:strCache>
            </c:strRef>
          </c:tx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DATOS!$B$386:$B$397</c:f>
              <c:numCache>
                <c:formatCode>0.000</c:formatCode>
                <c:ptCount val="12"/>
                <c:pt idx="0">
                  <c:v>14.85</c:v>
                </c:pt>
                <c:pt idx="1">
                  <c:v>13.132999999999999</c:v>
                </c:pt>
                <c:pt idx="2">
                  <c:v>10.593999999999999</c:v>
                </c:pt>
                <c:pt idx="3">
                  <c:v>7.1130000000000004</c:v>
                </c:pt>
                <c:pt idx="4">
                  <c:v>8.2609999999999992</c:v>
                </c:pt>
                <c:pt idx="5">
                  <c:v>8.5060000000000002</c:v>
                </c:pt>
                <c:pt idx="6">
                  <c:v>13.901999999999999</c:v>
                </c:pt>
                <c:pt idx="7">
                  <c:v>33.74</c:v>
                </c:pt>
                <c:pt idx="8">
                  <c:v>21.271000000000001</c:v>
                </c:pt>
                <c:pt idx="9">
                  <c:v>8.0139999999999993</c:v>
                </c:pt>
                <c:pt idx="10">
                  <c:v>5.3380000000000001</c:v>
                </c:pt>
                <c:pt idx="11">
                  <c:v>5.1849999999999996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9-4DD3-9F90-0CB149E38310}"/>
            </c:ext>
          </c:extLst>
        </c:ser>
        <c:ser>
          <c:idx val="1"/>
          <c:order val="1"/>
          <c:tx>
            <c:strRef>
              <c:f>DATOS!$C$385</c:f>
              <c:strCache>
                <c:ptCount val="1"/>
                <c:pt idx="0">
                  <c:v>2020-2021</c:v>
                </c:pt>
              </c:strCache>
            </c:strRef>
          </c:tx>
          <c:spPr>
            <a:ln w="28440">
              <a:solidFill>
                <a:srgbClr val="E97132"/>
              </a:solidFill>
              <a:round/>
            </a:ln>
          </c:spPr>
          <c:marker>
            <c:symbol val="circle"/>
            <c:size val="5"/>
            <c:spPr>
              <a:solidFill>
                <a:srgbClr val="E9713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DATOS!$C$386:$C$397</c:f>
              <c:numCache>
                <c:formatCode>0.000</c:formatCode>
                <c:ptCount val="12"/>
                <c:pt idx="0">
                  <c:v>4.1459999999999999</c:v>
                </c:pt>
                <c:pt idx="1">
                  <c:v>10.46</c:v>
                </c:pt>
                <c:pt idx="2">
                  <c:v>13.597</c:v>
                </c:pt>
                <c:pt idx="3">
                  <c:v>13.722</c:v>
                </c:pt>
                <c:pt idx="4">
                  <c:v>9.8580000000000005</c:v>
                </c:pt>
                <c:pt idx="5">
                  <c:v>11.288</c:v>
                </c:pt>
                <c:pt idx="6">
                  <c:v>16.64</c:v>
                </c:pt>
                <c:pt idx="7">
                  <c:v>30.786999999999999</c:v>
                </c:pt>
                <c:pt idx="8">
                  <c:v>18.657</c:v>
                </c:pt>
                <c:pt idx="9">
                  <c:v>7.5780000000000003</c:v>
                </c:pt>
                <c:pt idx="10">
                  <c:v>4.1369999999999996</c:v>
                </c:pt>
                <c:pt idx="11">
                  <c:v>3.9940000000000002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9-4DD3-9F90-0CB149E38310}"/>
            </c:ext>
          </c:extLst>
        </c:ser>
        <c:ser>
          <c:idx val="2"/>
          <c:order val="2"/>
          <c:tx>
            <c:strRef>
              <c:f>DATOS!$D$385</c:f>
              <c:strCache>
                <c:ptCount val="1"/>
                <c:pt idx="0">
                  <c:v>2021-2022</c:v>
                </c:pt>
              </c:strCache>
            </c:strRef>
          </c:tx>
          <c:spPr>
            <a:ln w="28440">
              <a:solidFill>
                <a:srgbClr val="196B24"/>
              </a:solidFill>
              <a:round/>
            </a:ln>
          </c:spPr>
          <c:marker>
            <c:symbol val="circle"/>
            <c:size val="5"/>
            <c:spPr>
              <a:solidFill>
                <a:srgbClr val="196B2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DATOS!$D$386:$D$397</c:f>
              <c:numCache>
                <c:formatCode>0.000</c:formatCode>
                <c:ptCount val="12"/>
                <c:pt idx="0">
                  <c:v>3.1549999999999998</c:v>
                </c:pt>
                <c:pt idx="1">
                  <c:v>6.1639999999999997</c:v>
                </c:pt>
                <c:pt idx="2">
                  <c:v>4.4260000000000002</c:v>
                </c:pt>
                <c:pt idx="3">
                  <c:v>3.8540000000000001</c:v>
                </c:pt>
                <c:pt idx="4">
                  <c:v>3.23</c:v>
                </c:pt>
                <c:pt idx="5">
                  <c:v>8.8759999999999994</c:v>
                </c:pt>
                <c:pt idx="6">
                  <c:v>19.088999999999999</c:v>
                </c:pt>
                <c:pt idx="7">
                  <c:v>46.423000000000002</c:v>
                </c:pt>
                <c:pt idx="8">
                  <c:v>17.251999999999999</c:v>
                </c:pt>
                <c:pt idx="9">
                  <c:v>6.915</c:v>
                </c:pt>
                <c:pt idx="10">
                  <c:v>4.3949999999999996</c:v>
                </c:pt>
                <c:pt idx="11">
                  <c:v>3.7610000000000001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9-4DD3-9F90-0CB149E38310}"/>
            </c:ext>
          </c:extLst>
        </c:ser>
        <c:ser>
          <c:idx val="3"/>
          <c:order val="3"/>
          <c:tx>
            <c:strRef>
              <c:f>DATOS!$E$385</c:f>
              <c:strCache>
                <c:ptCount val="1"/>
                <c:pt idx="0">
                  <c:v>2022-2023</c:v>
                </c:pt>
              </c:strCache>
            </c:strRef>
          </c:tx>
          <c:spPr>
            <a:ln w="28440">
              <a:solidFill>
                <a:srgbClr val="0F9ED5"/>
              </a:solidFill>
              <a:round/>
            </a:ln>
          </c:spPr>
          <c:marker>
            <c:symbol val="circle"/>
            <c:size val="5"/>
            <c:spPr>
              <a:solidFill>
                <a:srgbClr val="0F9E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DATOS!$E$386:$E$397</c:f>
              <c:numCache>
                <c:formatCode>#,##0.000</c:formatCode>
                <c:ptCount val="12"/>
                <c:pt idx="0">
                  <c:v>3.8650000000000002</c:v>
                </c:pt>
                <c:pt idx="1">
                  <c:v>5.4749999999999996</c:v>
                </c:pt>
                <c:pt idx="2">
                  <c:v>23.527000000000001</c:v>
                </c:pt>
                <c:pt idx="3">
                  <c:v>14.265000000000001</c:v>
                </c:pt>
                <c:pt idx="4">
                  <c:v>6.9109999999999996</c:v>
                </c:pt>
                <c:pt idx="5">
                  <c:v>10.196</c:v>
                </c:pt>
                <c:pt idx="6">
                  <c:v>11.316000000000001</c:v>
                </c:pt>
                <c:pt idx="7">
                  <c:v>10.708</c:v>
                </c:pt>
                <c:pt idx="8">
                  <c:v>13.798</c:v>
                </c:pt>
                <c:pt idx="9">
                  <c:v>4.1349999999999998</c:v>
                </c:pt>
                <c:pt idx="10">
                  <c:v>2.64</c:v>
                </c:pt>
                <c:pt idx="11">
                  <c:v>2.5630000000000002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29-4DD3-9F90-0CB149E38310}"/>
            </c:ext>
          </c:extLst>
        </c:ser>
        <c:ser>
          <c:idx val="4"/>
          <c:order val="4"/>
          <c:tx>
            <c:strRef>
              <c:f>DATOS!$F$385</c:f>
              <c:strCache>
                <c:ptCount val="1"/>
                <c:pt idx="0">
                  <c:v>2023-2024</c:v>
                </c:pt>
              </c:strCache>
            </c:strRef>
          </c:tx>
          <c:spPr>
            <a:ln w="28440">
              <a:solidFill>
                <a:srgbClr val="A02B93"/>
              </a:solidFill>
              <a:round/>
            </a:ln>
          </c:spPr>
          <c:marker>
            <c:symbol val="circle"/>
            <c:size val="5"/>
            <c:spPr>
              <a:solidFill>
                <a:srgbClr val="A02B9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DATOS!$F$386:$F$397</c:f>
              <c:numCache>
                <c:formatCode>0.000</c:formatCode>
                <c:ptCount val="12"/>
                <c:pt idx="0">
                  <c:v>7.1020000000000003</c:v>
                </c:pt>
                <c:pt idx="1">
                  <c:v>9.6549999999999994</c:v>
                </c:pt>
                <c:pt idx="2">
                  <c:v>7.1639999999999997</c:v>
                </c:pt>
                <c:pt idx="3">
                  <c:v>6.2</c:v>
                </c:pt>
                <c:pt idx="4">
                  <c:v>16.984000000000002</c:v>
                </c:pt>
                <c:pt idx="5">
                  <c:v>23.79</c:v>
                </c:pt>
                <c:pt idx="6">
                  <c:v>40.857999999999997</c:v>
                </c:pt>
                <c:pt idx="7">
                  <c:v>45.587000000000003</c:v>
                </c:pt>
                <c:pt idx="8">
                  <c:v>24.702000000000002</c:v>
                </c:pt>
                <c:pt idx="9">
                  <c:v>11.746</c:v>
                </c:pt>
                <c:pt idx="10">
                  <c:v>6.5880000000000001</c:v>
                </c:pt>
                <c:pt idx="11">
                  <c:v>5.5149999999999997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29-4DD3-9F90-0CB149E38310}"/>
            </c:ext>
          </c:extLst>
        </c:ser>
        <c:ser>
          <c:idx val="5"/>
          <c:order val="5"/>
          <c:tx>
            <c:strRef>
              <c:f>DATOS!$G$385</c:f>
              <c:strCache>
                <c:ptCount val="1"/>
                <c:pt idx="0">
                  <c:v>2024-2025</c:v>
                </c:pt>
              </c:strCache>
            </c:strRef>
          </c:tx>
          <c:spPr>
            <a:ln w="28440">
              <a:solidFill>
                <a:srgbClr val="4EA72E"/>
              </a:solidFill>
              <a:round/>
            </a:ln>
          </c:spPr>
          <c:marker>
            <c:symbol val="circle"/>
            <c:size val="5"/>
            <c:spPr>
              <a:solidFill>
                <a:srgbClr val="4EA72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DATOS!$G$386:$G$397</c:f>
              <c:numCache>
                <c:formatCode>0.000</c:formatCode>
                <c:ptCount val="12"/>
                <c:pt idx="0">
                  <c:v>6.9459999999999997</c:v>
                </c:pt>
                <c:pt idx="1">
                  <c:v>8.4670000000000005</c:v>
                </c:pt>
                <c:pt idx="2">
                  <c:v>7.0629999999999997</c:v>
                </c:pt>
                <c:pt idx="3">
                  <c:v>7.06</c:v>
                </c:pt>
                <c:pt idx="4">
                  <c:v>5.9489999999999998</c:v>
                </c:pt>
                <c:pt idx="5">
                  <c:v>9.1760000000000002</c:v>
                </c:pt>
                <c:pt idx="6">
                  <c:v>28.677</c:v>
                </c:pt>
                <c:pt idx="7">
                  <c:v>51.796999999999997</c:v>
                </c:pt>
                <c:pt idx="8">
                  <c:v>46.375</c:v>
                </c:pt>
                <c:pt idx="9">
                  <c:v>12.482999999999999</c:v>
                </c:pt>
                <c:pt idx="10">
                  <c:v>7.2629999999999999</c:v>
                </c:pt>
                <c:pt idx="11">
                  <c:v>5.5379999999999994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329-4DD3-9F90-0CB149E38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67871700"/>
        <c:axId val="41358800"/>
      </c:lineChart>
      <c:catAx>
        <c:axId val="678717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 mes 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41358800"/>
        <c:crosses val="autoZero"/>
        <c:auto val="1"/>
        <c:lblAlgn val="ctr"/>
        <c:lblOffset val="100"/>
        <c:noMultiLvlLbl val="1"/>
      </c:catAx>
      <c:valAx>
        <c:axId val="4135880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m3/s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67871700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F0F8FD"/>
            </a:gs>
            <a:gs pos="100000">
              <a:srgbClr val="A9DAF1"/>
            </a:gs>
          </a:gsLst>
          <a:lin ang="5400000"/>
        </a:gra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Aptos Narrow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100" b="1" strike="noStrike" spc="-1">
                <a:solidFill>
                  <a:srgbClr val="215F9A"/>
                </a:solidFill>
                <a:latin typeface="Aptos Narrow"/>
              </a:rPr>
              <a:t>Comparativo precipitaciones años hidrológicos 2023-2024 / 2024-2025. Pluviómetro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951660007033632E-2"/>
          <c:y val="1.0212887198071594E-2"/>
          <c:w val="0.92711782671596199"/>
          <c:h val="0.8691228445967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DATOS!$F$370</c:f>
              <c:strCache>
                <c:ptCount val="1"/>
                <c:pt idx="0">
                  <c:v>2023-2024 (1)</c:v>
                </c:pt>
              </c:strCache>
            </c:strRef>
          </c:tx>
          <c:spPr>
            <a:solidFill>
              <a:srgbClr val="E9713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6E8-47EA-982A-37FF5567B49D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1" strike="noStrike" spc="-1">
                      <a:solidFill>
                        <a:srgbClr val="E97132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B6E8-47EA-982A-37FF5567B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E97132"/>
                    </a:solidFill>
                    <a:latin typeface="Aptos Narrow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DATOS!$F$371:$F$382</c:f>
              <c:numCache>
                <c:formatCode>0.000</c:formatCode>
                <c:ptCount val="12"/>
                <c:pt idx="0">
                  <c:v>63.7</c:v>
                </c:pt>
                <c:pt idx="1">
                  <c:v>4.8</c:v>
                </c:pt>
                <c:pt idx="2">
                  <c:v>26.3</c:v>
                </c:pt>
                <c:pt idx="3">
                  <c:v>52.2</c:v>
                </c:pt>
                <c:pt idx="4">
                  <c:v>54.2</c:v>
                </c:pt>
                <c:pt idx="5">
                  <c:v>189.1</c:v>
                </c:pt>
                <c:pt idx="6">
                  <c:v>19.2</c:v>
                </c:pt>
                <c:pt idx="7">
                  <c:v>14.3</c:v>
                </c:pt>
                <c:pt idx="8">
                  <c:v>1.2</c:v>
                </c:pt>
                <c:pt idx="9">
                  <c:v>0</c:v>
                </c:pt>
                <c:pt idx="10">
                  <c:v>3.3</c:v>
                </c:pt>
                <c:pt idx="11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E8-47EA-982A-37FF5567B49D}"/>
            </c:ext>
          </c:extLst>
        </c:ser>
        <c:ser>
          <c:idx val="1"/>
          <c:order val="1"/>
          <c:tx>
            <c:strRef>
              <c:f>DATOS!$G$370</c:f>
              <c:strCache>
                <c:ptCount val="1"/>
                <c:pt idx="0">
                  <c:v>2024-2025 (2)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6E8-47EA-982A-37FF5567B49D}"/>
              </c:ext>
            </c:extLst>
          </c:dPt>
          <c:dLbls>
            <c:dLbl>
              <c:idx val="1"/>
              <c:spPr/>
              <c:txPr>
                <a:bodyPr/>
                <a:lstStyle/>
                <a:p>
                  <a:pPr>
                    <a:defRPr sz="900" b="1" strike="noStrike" spc="-1">
                      <a:solidFill>
                        <a:srgbClr val="104862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4-B6E8-47EA-982A-37FF5567B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104862"/>
                    </a:solidFill>
                    <a:latin typeface="Aptos Narrow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DATOS!$G$371:$G$382</c:f>
              <c:numCache>
                <c:formatCode>0.000</c:formatCode>
                <c:ptCount val="12"/>
                <c:pt idx="0">
                  <c:v>69.5</c:v>
                </c:pt>
                <c:pt idx="1">
                  <c:v>50.7</c:v>
                </c:pt>
                <c:pt idx="2">
                  <c:v>4.1999999999999993</c:v>
                </c:pt>
                <c:pt idx="3">
                  <c:v>42.8</c:v>
                </c:pt>
                <c:pt idx="4">
                  <c:v>9.6999999999999993</c:v>
                </c:pt>
                <c:pt idx="5">
                  <c:v>161.60000000000002</c:v>
                </c:pt>
                <c:pt idx="6">
                  <c:v>39.700000000000003</c:v>
                </c:pt>
                <c:pt idx="7">
                  <c:v>18.100000000000001</c:v>
                </c:pt>
                <c:pt idx="8">
                  <c:v>8.1</c:v>
                </c:pt>
                <c:pt idx="9">
                  <c:v>0</c:v>
                </c:pt>
                <c:pt idx="10">
                  <c:v>2.1</c:v>
                </c:pt>
                <c:pt idx="1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E8-47EA-982A-37FF5567B49D}"/>
            </c:ext>
          </c:extLst>
        </c:ser>
        <c:ser>
          <c:idx val="4"/>
          <c:order val="2"/>
          <c:tx>
            <c:strRef>
              <c:f>DATOS!$H$469</c:f>
              <c:strCache>
                <c:ptCount val="1"/>
                <c:pt idx="0">
                  <c:v>2025-2026 (2)</c:v>
                </c:pt>
              </c:strCache>
            </c:strRef>
          </c:tx>
          <c:invertIfNegative val="0"/>
          <c:val>
            <c:numRef>
              <c:f>DATOS!$H$485:$H$496</c:f>
              <c:numCache>
                <c:formatCode>#,##0.000</c:formatCode>
                <c:ptCount val="12"/>
                <c:pt idx="0">
                  <c:v>219.41499999999999</c:v>
                </c:pt>
                <c:pt idx="1">
                  <c:v>6.3159999999999998</c:v>
                </c:pt>
                <c:pt idx="2">
                  <c:v>5.6819999999999995</c:v>
                </c:pt>
                <c:pt idx="3">
                  <c:v>19.624999999999996</c:v>
                </c:pt>
                <c:pt idx="4">
                  <c:v>122.467</c:v>
                </c:pt>
                <c:pt idx="5">
                  <c:v>44.793999999999997</c:v>
                </c:pt>
                <c:pt idx="6">
                  <c:v>15.205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A8-4409-9429-596B6551C5C3}"/>
            </c:ext>
          </c:extLst>
        </c:ser>
        <c:ser>
          <c:idx val="2"/>
          <c:order val="3"/>
          <c:tx>
            <c:strRef>
              <c:f>DATOS!$H$370</c:f>
              <c:strCache>
                <c:ptCount val="1"/>
                <c:pt idx="0">
                  <c:v>(2) - (1)</c:v>
                </c:pt>
              </c:strCache>
            </c:strRef>
          </c:tx>
          <c:spPr>
            <a:solidFill>
              <a:srgbClr val="4E95D9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6E8-47EA-982A-37FF5567B4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6E8-47EA-982A-37FF5567B4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6E8-47EA-982A-37FF5567B49D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4E95D9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B6E8-47EA-982A-37FF5567B49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4E95D9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B6E8-47EA-982A-37FF5567B49D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4E95D9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B6E8-47EA-982A-37FF5567B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4E95D9"/>
                    </a:solidFill>
                    <a:latin typeface="Aptos Narrow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DATOS!$H$371:$H$382</c:f>
              <c:numCache>
                <c:formatCode>#,##0.000_ ;[Red]\-#,##0.000\ </c:formatCode>
                <c:ptCount val="12"/>
                <c:pt idx="0">
                  <c:v>5.7999999999999972</c:v>
                </c:pt>
                <c:pt idx="1">
                  <c:v>45.900000000000006</c:v>
                </c:pt>
                <c:pt idx="2">
                  <c:v>-22.1</c:v>
                </c:pt>
                <c:pt idx="3">
                  <c:v>-9.4000000000000057</c:v>
                </c:pt>
                <c:pt idx="4">
                  <c:v>-44.5</c:v>
                </c:pt>
                <c:pt idx="5">
                  <c:v>-27.499999999999972</c:v>
                </c:pt>
                <c:pt idx="6">
                  <c:v>20.500000000000004</c:v>
                </c:pt>
                <c:pt idx="7">
                  <c:v>3.8000000000000007</c:v>
                </c:pt>
                <c:pt idx="8">
                  <c:v>6.8999999999999995</c:v>
                </c:pt>
                <c:pt idx="9">
                  <c:v>0</c:v>
                </c:pt>
                <c:pt idx="10">
                  <c:v>-1.1999999999999997</c:v>
                </c:pt>
                <c:pt idx="11">
                  <c:v>-13.600000000000001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E8-47EA-982A-37FF5567B49D}"/>
            </c:ext>
          </c:extLst>
        </c:ser>
        <c:ser>
          <c:idx val="3"/>
          <c:order val="4"/>
          <c:tx>
            <c:strRef>
              <c:f>DATOS!$I$370</c:f>
              <c:strCache>
                <c:ptCount val="1"/>
                <c:pt idx="0">
                  <c:v>acumulado</c:v>
                </c:pt>
              </c:strCache>
            </c:strRef>
          </c:tx>
          <c:spPr>
            <a:solidFill>
              <a:srgbClr val="B4E5A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6E8-47EA-982A-37FF5567B4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6E8-47EA-982A-37FF5567B49D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E-B6E8-47EA-982A-37FF5567B49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Aptos Narrow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0-B6E8-47EA-982A-37FF5567B4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DATOS!$A$371:$A$382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DATOS!$I$371:$I$382</c:f>
              <c:numCache>
                <c:formatCode>#,##0.000_ ;[Red]\-#,##0.000\ </c:formatCode>
                <c:ptCount val="12"/>
                <c:pt idx="0">
                  <c:v>5.7999999999999972</c:v>
                </c:pt>
                <c:pt idx="1">
                  <c:v>51.7</c:v>
                </c:pt>
                <c:pt idx="2">
                  <c:v>29.6</c:v>
                </c:pt>
                <c:pt idx="3">
                  <c:v>20.199999999999996</c:v>
                </c:pt>
                <c:pt idx="4">
                  <c:v>-24.300000000000004</c:v>
                </c:pt>
                <c:pt idx="5">
                  <c:v>-51.799999999999976</c:v>
                </c:pt>
                <c:pt idx="6">
                  <c:v>-31.299999999999972</c:v>
                </c:pt>
                <c:pt idx="7">
                  <c:v>-27.499999999999972</c:v>
                </c:pt>
                <c:pt idx="8">
                  <c:v>-20.599999999999973</c:v>
                </c:pt>
                <c:pt idx="9">
                  <c:v>-20.599999999999973</c:v>
                </c:pt>
                <c:pt idx="10">
                  <c:v>-21.799999999999972</c:v>
                </c:pt>
                <c:pt idx="11">
                  <c:v>-35.399999999999977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6E8-47EA-982A-37FF5567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58149"/>
        <c:axId val="11395521"/>
      </c:barChart>
      <c:catAx>
        <c:axId val="398581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0.52377431281144504"/>
              <c:y val="0.81648281032451497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11395521"/>
        <c:crosses val="autoZero"/>
        <c:auto val="1"/>
        <c:lblAlgn val="ctr"/>
        <c:lblOffset val="100"/>
        <c:noMultiLvlLbl val="1"/>
      </c:catAx>
      <c:valAx>
        <c:axId val="11395521"/>
        <c:scaling>
          <c:orientation val="minMax"/>
        </c:scaling>
        <c:delete val="0"/>
        <c:axPos val="l"/>
        <c:majorGridlines>
          <c:spPr>
            <a:ln w="9360">
              <a:solidFill>
                <a:srgbClr val="156082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l/m2.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39858149"/>
        <c:crossesAt val="1"/>
        <c:crossBetween val="between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BEDCFE"/>
            </a:gs>
            <a:gs pos="100000">
              <a:srgbClr val="E9F3FE"/>
            </a:gs>
          </a:gsLst>
          <a:path path="circle"/>
        </a:gra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215F9A"/>
                </a:solidFill>
                <a:latin typeface="Aptos Narrow"/>
              </a:defRPr>
            </a:pPr>
            <a:r>
              <a:rPr lang="es-ES" sz="1400" b="1" strike="noStrike" spc="-1">
                <a:solidFill>
                  <a:srgbClr val="215F9A"/>
                </a:solidFill>
                <a:latin typeface="Aptos Narrow"/>
              </a:rPr>
              <a:t>Comparativo precipitaciones años hidrológicos 2023-2024 / 2024-2025. Aforador A05 DILAR (Molino de la Chata)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DATOS!$F$385</c:f>
              <c:strCache>
                <c:ptCount val="1"/>
                <c:pt idx="0">
                  <c:v>2023-2024</c:v>
                </c:pt>
              </c:strCache>
            </c:strRef>
          </c:tx>
          <c:spPr>
            <a:ln w="28440">
              <a:solidFill>
                <a:srgbClr val="156082"/>
              </a:solidFill>
              <a:round/>
            </a:ln>
          </c:spPr>
          <c:marker>
            <c:symbol val="circle"/>
            <c:size val="5"/>
            <c:spPr>
              <a:solidFill>
                <a:srgbClr val="15608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DATOS!$F$386:$F$397</c:f>
              <c:numCache>
                <c:formatCode>0.000</c:formatCode>
                <c:ptCount val="12"/>
                <c:pt idx="0">
                  <c:v>7.1020000000000003</c:v>
                </c:pt>
                <c:pt idx="1">
                  <c:v>9.6549999999999994</c:v>
                </c:pt>
                <c:pt idx="2">
                  <c:v>7.1639999999999997</c:v>
                </c:pt>
                <c:pt idx="3">
                  <c:v>6.2</c:v>
                </c:pt>
                <c:pt idx="4">
                  <c:v>16.984000000000002</c:v>
                </c:pt>
                <c:pt idx="5">
                  <c:v>23.79</c:v>
                </c:pt>
                <c:pt idx="6">
                  <c:v>40.857999999999997</c:v>
                </c:pt>
                <c:pt idx="7">
                  <c:v>45.587000000000003</c:v>
                </c:pt>
                <c:pt idx="8">
                  <c:v>24.702000000000002</c:v>
                </c:pt>
                <c:pt idx="9">
                  <c:v>11.746</c:v>
                </c:pt>
                <c:pt idx="10">
                  <c:v>6.5880000000000001</c:v>
                </c:pt>
                <c:pt idx="11">
                  <c:v>5.5149999999999997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708-9304-913CA529C844}"/>
            </c:ext>
          </c:extLst>
        </c:ser>
        <c:ser>
          <c:idx val="1"/>
          <c:order val="1"/>
          <c:tx>
            <c:strRef>
              <c:f>DATOS!$G$385</c:f>
              <c:strCache>
                <c:ptCount val="1"/>
                <c:pt idx="0">
                  <c:v>2024-2025</c:v>
                </c:pt>
              </c:strCache>
            </c:strRef>
          </c:tx>
          <c:spPr>
            <a:ln w="28440">
              <a:solidFill>
                <a:srgbClr val="E97132"/>
              </a:solidFill>
              <a:round/>
            </a:ln>
          </c:spPr>
          <c:marker>
            <c:symbol val="circle"/>
            <c:size val="5"/>
            <c:spPr>
              <a:solidFill>
                <a:srgbClr val="E9713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ptos Narrow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DATOS!$A$386:$A$397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DIC</c:v>
                </c:pt>
                <c:pt idx="3">
                  <c:v>ENE</c:v>
                </c:pt>
                <c:pt idx="4">
                  <c:v>FEB</c:v>
                </c:pt>
                <c:pt idx="5">
                  <c:v>MAR</c:v>
                </c:pt>
                <c:pt idx="6">
                  <c:v>ABR</c:v>
                </c:pt>
                <c:pt idx="7">
                  <c:v>MAY</c:v>
                </c:pt>
                <c:pt idx="8">
                  <c:v>JUN</c:v>
                </c:pt>
                <c:pt idx="9">
                  <c:v>JUL </c:v>
                </c:pt>
                <c:pt idx="10">
                  <c:v>AGO </c:v>
                </c:pt>
                <c:pt idx="11">
                  <c:v>SEP </c:v>
                </c:pt>
              </c:strCache>
            </c:strRef>
          </c:cat>
          <c:val>
            <c:numRef>
              <c:f>DATOS!$G$386:$G$397</c:f>
              <c:numCache>
                <c:formatCode>0.000</c:formatCode>
                <c:ptCount val="12"/>
                <c:pt idx="0">
                  <c:v>6.9459999999999997</c:v>
                </c:pt>
                <c:pt idx="1">
                  <c:v>8.4670000000000005</c:v>
                </c:pt>
                <c:pt idx="2">
                  <c:v>7.0629999999999997</c:v>
                </c:pt>
                <c:pt idx="3">
                  <c:v>7.06</c:v>
                </c:pt>
                <c:pt idx="4">
                  <c:v>5.9489999999999998</c:v>
                </c:pt>
                <c:pt idx="5">
                  <c:v>9.1760000000000002</c:v>
                </c:pt>
                <c:pt idx="6">
                  <c:v>28.677</c:v>
                </c:pt>
                <c:pt idx="7">
                  <c:v>51.796999999999997</c:v>
                </c:pt>
                <c:pt idx="8">
                  <c:v>46.375</c:v>
                </c:pt>
                <c:pt idx="9">
                  <c:v>12.482999999999999</c:v>
                </c:pt>
                <c:pt idx="10">
                  <c:v>7.2629999999999999</c:v>
                </c:pt>
                <c:pt idx="11">
                  <c:v>5.5379999999999994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708-9304-913CA529C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36706408"/>
        <c:axId val="6975948"/>
      </c:lineChart>
      <c:catAx>
        <c:axId val="367064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6975948"/>
        <c:crosses val="autoZero"/>
        <c:auto val="1"/>
        <c:lblAlgn val="ctr"/>
        <c:lblOffset val="100"/>
        <c:noMultiLvlLbl val="1"/>
      </c:catAx>
      <c:valAx>
        <c:axId val="697594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215F9A"/>
                    </a:solidFill>
                    <a:latin typeface="Aptos Narrow"/>
                  </a:defRPr>
                </a:pPr>
                <a:r>
                  <a:rPr lang="es-ES" sz="1000" b="1" strike="noStrike" spc="-1">
                    <a:solidFill>
                      <a:srgbClr val="215F9A"/>
                    </a:solidFill>
                    <a:latin typeface="Aptos Narrow"/>
                  </a:rPr>
                  <a:t>m3/s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Aptos Narrow"/>
              </a:defRPr>
            </a:pPr>
            <a:endParaRPr lang="es-ES"/>
          </a:p>
        </c:txPr>
        <c:crossAx val="36706408"/>
        <c:crosses val="autoZero"/>
        <c:crossBetween val="midCat"/>
      </c:valAx>
      <c:dTable>
        <c:showHorzBorder val="1"/>
        <c:showVertBorder val="1"/>
        <c:showOutline val="1"/>
        <c:showKeys val="1"/>
      </c:dTable>
      <c:spPr>
        <a:gradFill>
          <a:gsLst>
            <a:gs pos="0">
              <a:srgbClr val="BEDCFE"/>
            </a:gs>
            <a:gs pos="100000">
              <a:srgbClr val="E9F3FE"/>
            </a:gs>
          </a:gsLst>
          <a:path path="circle"/>
        </a:gradFill>
        <a:ln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11</xdr:col>
      <xdr:colOff>900102</xdr:colOff>
      <xdr:row>48</xdr:row>
      <xdr:rowOff>68905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53EC72-35C9-632E-85CC-2EA61B5F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72100"/>
          <a:ext cx="10867062" cy="37493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167640</xdr:rowOff>
    </xdr:from>
    <xdr:to>
      <xdr:col>11</xdr:col>
      <xdr:colOff>900102</xdr:colOff>
      <xdr:row>48</xdr:row>
      <xdr:rowOff>61285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F77B3-E315-3396-F9C6-61EE06CC5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64480"/>
          <a:ext cx="10867062" cy="37493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32760</xdr:colOff>
      <xdr:row>42</xdr:row>
      <xdr:rowOff>159120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353574</xdr:colOff>
      <xdr:row>42</xdr:row>
      <xdr:rowOff>22860</xdr:rowOff>
    </xdr:from>
    <xdr:to>
      <xdr:col>29</xdr:col>
      <xdr:colOff>579118</xdr:colOff>
      <xdr:row>110</xdr:row>
      <xdr:rowOff>106680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E27B4B-7A80-5432-A497-5FE117A6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094" y="7421880"/>
          <a:ext cx="15892264" cy="11483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335280</xdr:colOff>
      <xdr:row>2</xdr:row>
      <xdr:rowOff>105364</xdr:rowOff>
    </xdr:from>
    <xdr:to>
      <xdr:col>23</xdr:col>
      <xdr:colOff>42663</xdr:colOff>
      <xdr:row>45</xdr:row>
      <xdr:rowOff>91439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075B54-0DF7-42FD-8CC1-5BEE00A06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840" y="440644"/>
          <a:ext cx="10009623" cy="723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439826</xdr:colOff>
      <xdr:row>7</xdr:row>
      <xdr:rowOff>124284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A6CCDC-3106-4D83-B8EF-507188087D6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987186" cy="129776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123788</xdr:rowOff>
    </xdr:from>
    <xdr:to>
      <xdr:col>7</xdr:col>
      <xdr:colOff>470426</xdr:colOff>
      <xdr:row>22</xdr:row>
      <xdr:rowOff>62051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20EE35B5-37C4-4538-BD50-5D1158374D7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1800188"/>
          <a:ext cx="6017786" cy="194994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166555</xdr:rowOff>
    </xdr:from>
    <xdr:to>
      <xdr:col>7</xdr:col>
      <xdr:colOff>378986</xdr:colOff>
      <xdr:row>32</xdr:row>
      <xdr:rowOff>85039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5C545132-49F4-46D0-944E-0A79410B8857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4189915"/>
          <a:ext cx="5926346" cy="125960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40448</xdr:rowOff>
    </xdr:from>
    <xdr:to>
      <xdr:col>7</xdr:col>
      <xdr:colOff>737186</xdr:colOff>
      <xdr:row>55</xdr:row>
      <xdr:rowOff>157584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CB4BA71C-6509-4ACF-804D-2BCFFE629BBA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5740208"/>
          <a:ext cx="6284546" cy="36375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57</xdr:row>
      <xdr:rowOff>10933</xdr:rowOff>
    </xdr:from>
    <xdr:to>
      <xdr:col>5</xdr:col>
      <xdr:colOff>642584</xdr:colOff>
      <xdr:row>90</xdr:row>
      <xdr:rowOff>50967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6775AE08-435B-4BA8-A717-C40285EDBDD8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9566413"/>
          <a:ext cx="4604984" cy="557215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91</xdr:row>
      <xdr:rowOff>50661</xdr:rowOff>
    </xdr:from>
    <xdr:to>
      <xdr:col>8</xdr:col>
      <xdr:colOff>689087</xdr:colOff>
      <xdr:row>124</xdr:row>
      <xdr:rowOff>16060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7A31E43D-2DB9-46D0-BF5F-9844677CDB6E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5305901"/>
          <a:ext cx="7028927" cy="549751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125</xdr:row>
      <xdr:rowOff>90749</xdr:rowOff>
    </xdr:from>
    <xdr:to>
      <xdr:col>7</xdr:col>
      <xdr:colOff>737186</xdr:colOff>
      <xdr:row>152</xdr:row>
      <xdr:rowOff>5539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2413F9E6-B86C-4BC2-AC93-C88623AC880B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21045749"/>
          <a:ext cx="6284546" cy="444107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24840</xdr:colOff>
      <xdr:row>35</xdr:row>
      <xdr:rowOff>128520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24840</xdr:colOff>
      <xdr:row>35</xdr:row>
      <xdr:rowOff>128520</xdr:rowOff>
    </xdr:to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24840</xdr:colOff>
      <xdr:row>35</xdr:row>
      <xdr:rowOff>128520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24840</xdr:colOff>
      <xdr:row>35</xdr:row>
      <xdr:rowOff>128520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8965</xdr:colOff>
      <xdr:row>0</xdr:row>
      <xdr:rowOff>62753</xdr:rowOff>
    </xdr:from>
    <xdr:to>
      <xdr:col>15</xdr:col>
      <xdr:colOff>52885</xdr:colOff>
      <xdr:row>40</xdr:row>
      <xdr:rowOff>79673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FCEB-2935-4DD7-822F-9124A1E96DA9}">
  <dimension ref="A1:I27"/>
  <sheetViews>
    <sheetView topLeftCell="A18" workbookViewId="0">
      <selection activeCell="M50" sqref="M50"/>
    </sheetView>
  </sheetViews>
  <sheetFormatPr baseColWidth="10" defaultColWidth="42.77734375" defaultRowHeight="13.8" x14ac:dyDescent="0.25"/>
  <cols>
    <col min="1" max="1" width="43.33203125" style="271" customWidth="1"/>
    <col min="2" max="9" width="8.77734375" style="271" customWidth="1"/>
    <col min="10" max="10" width="16" style="271" customWidth="1"/>
    <col min="11" max="12" width="15.77734375" style="271" customWidth="1"/>
    <col min="13" max="16384" width="42.77734375" style="271"/>
  </cols>
  <sheetData>
    <row r="1" spans="1:9" ht="22.8" x14ac:dyDescent="0.4">
      <c r="A1" s="708" t="s">
        <v>77</v>
      </c>
      <c r="B1" s="709"/>
      <c r="C1" s="709"/>
      <c r="D1" s="709"/>
      <c r="E1" s="709"/>
      <c r="F1" s="709"/>
      <c r="G1" s="709"/>
      <c r="H1" s="709"/>
      <c r="I1" s="709"/>
    </row>
    <row r="2" spans="1:9" ht="27.6" customHeight="1" x14ac:dyDescent="0.25">
      <c r="A2" s="275"/>
      <c r="B2" s="274" t="s">
        <v>61</v>
      </c>
      <c r="C2" s="274" t="s">
        <v>69</v>
      </c>
      <c r="D2" s="274" t="s">
        <v>70</v>
      </c>
      <c r="E2" s="274" t="s">
        <v>71</v>
      </c>
      <c r="F2" s="274" t="s">
        <v>72</v>
      </c>
      <c r="G2" s="313" t="s">
        <v>73</v>
      </c>
      <c r="H2" s="274" t="s">
        <v>74</v>
      </c>
      <c r="I2" s="316" t="s">
        <v>75</v>
      </c>
    </row>
    <row r="3" spans="1:9" x14ac:dyDescent="0.25">
      <c r="A3" s="276" t="s">
        <v>76</v>
      </c>
      <c r="B3" s="273">
        <v>908</v>
      </c>
      <c r="C3" s="273">
        <v>1371</v>
      </c>
      <c r="D3" s="273">
        <v>1046</v>
      </c>
      <c r="E3" s="273">
        <v>1115</v>
      </c>
      <c r="F3" s="273">
        <v>1511</v>
      </c>
      <c r="G3" s="280">
        <v>1702</v>
      </c>
      <c r="H3" s="273">
        <v>1408</v>
      </c>
      <c r="I3" s="317">
        <v>2070</v>
      </c>
    </row>
    <row r="4" spans="1:9" x14ac:dyDescent="0.25">
      <c r="A4" s="276" t="s">
        <v>62</v>
      </c>
      <c r="B4" s="273">
        <v>125</v>
      </c>
      <c r="C4" s="273">
        <v>109</v>
      </c>
      <c r="D4" s="273">
        <v>127</v>
      </c>
      <c r="E4" s="273">
        <v>130</v>
      </c>
      <c r="F4" s="273">
        <v>120</v>
      </c>
      <c r="G4" s="280">
        <v>132</v>
      </c>
      <c r="H4" s="273">
        <v>101</v>
      </c>
      <c r="I4" s="317">
        <v>119</v>
      </c>
    </row>
    <row r="5" spans="1:9" x14ac:dyDescent="0.25">
      <c r="A5" s="276" t="s">
        <v>63</v>
      </c>
      <c r="B5" s="273">
        <v>6.7</v>
      </c>
      <c r="C5" s="273">
        <v>9</v>
      </c>
      <c r="D5" s="273">
        <v>7.2</v>
      </c>
      <c r="E5" s="273">
        <v>8.4</v>
      </c>
      <c r="F5" s="273">
        <v>11.4</v>
      </c>
      <c r="G5" s="280">
        <v>12.9</v>
      </c>
      <c r="H5" s="273">
        <v>10.5</v>
      </c>
      <c r="I5" s="317">
        <v>16.5</v>
      </c>
    </row>
    <row r="6" spans="1:9" x14ac:dyDescent="0.25">
      <c r="A6" s="276" t="s">
        <v>64</v>
      </c>
      <c r="B6" s="273">
        <v>87</v>
      </c>
      <c r="C6" s="273">
        <v>75</v>
      </c>
      <c r="D6" s="273">
        <v>92</v>
      </c>
      <c r="E6" s="273">
        <v>98</v>
      </c>
      <c r="F6" s="273">
        <v>100</v>
      </c>
      <c r="G6" s="280">
        <v>110</v>
      </c>
      <c r="H6" s="273">
        <v>75</v>
      </c>
      <c r="I6" s="317">
        <v>109</v>
      </c>
    </row>
    <row r="7" spans="1:9" ht="27.6" x14ac:dyDescent="0.25">
      <c r="A7" s="276" t="s">
        <v>65</v>
      </c>
      <c r="B7" s="273">
        <v>24</v>
      </c>
      <c r="C7" s="273">
        <v>34</v>
      </c>
      <c r="D7" s="273">
        <v>25</v>
      </c>
      <c r="E7" s="273">
        <v>35</v>
      </c>
      <c r="F7" s="273">
        <v>42</v>
      </c>
      <c r="G7" s="280">
        <v>41</v>
      </c>
      <c r="H7" s="273">
        <v>31</v>
      </c>
      <c r="I7" s="317">
        <v>40</v>
      </c>
    </row>
    <row r="8" spans="1:9" x14ac:dyDescent="0.25">
      <c r="A8" s="276" t="s">
        <v>66</v>
      </c>
      <c r="B8" s="273">
        <v>2.2999999999999998</v>
      </c>
      <c r="C8" s="273">
        <v>3.6</v>
      </c>
      <c r="D8" s="273">
        <v>1</v>
      </c>
      <c r="E8" s="273">
        <v>2.9</v>
      </c>
      <c r="F8" s="273">
        <v>3.7</v>
      </c>
      <c r="G8" s="280">
        <v>3.4</v>
      </c>
      <c r="H8" s="273">
        <v>5.0999999999999996</v>
      </c>
      <c r="I8" s="317">
        <v>7.6</v>
      </c>
    </row>
    <row r="9" spans="1:9" x14ac:dyDescent="0.25">
      <c r="A9" s="276" t="s">
        <v>67</v>
      </c>
      <c r="B9" s="273">
        <v>37</v>
      </c>
      <c r="C9" s="273">
        <v>37</v>
      </c>
      <c r="D9" s="273">
        <v>36</v>
      </c>
      <c r="E9" s="273">
        <v>55</v>
      </c>
      <c r="F9" s="273">
        <v>53</v>
      </c>
      <c r="G9" s="280">
        <v>51</v>
      </c>
      <c r="H9" s="273">
        <v>48</v>
      </c>
      <c r="I9" s="317">
        <v>67</v>
      </c>
    </row>
    <row r="10" spans="1:9" ht="27.6" x14ac:dyDescent="0.25">
      <c r="A10" s="276" t="s">
        <v>68</v>
      </c>
      <c r="B10" s="273">
        <v>7</v>
      </c>
      <c r="C10" s="273">
        <v>13</v>
      </c>
      <c r="D10" s="273">
        <v>2</v>
      </c>
      <c r="E10" s="273">
        <v>9</v>
      </c>
      <c r="F10" s="273">
        <v>14</v>
      </c>
      <c r="G10" s="280">
        <v>11</v>
      </c>
      <c r="H10" s="273">
        <v>19</v>
      </c>
      <c r="I10" s="317">
        <v>25</v>
      </c>
    </row>
    <row r="11" spans="1:9" x14ac:dyDescent="0.25">
      <c r="G11" s="314"/>
      <c r="I11" s="318"/>
    </row>
    <row r="12" spans="1:9" x14ac:dyDescent="0.25">
      <c r="A12" s="275"/>
      <c r="B12" s="277" t="s">
        <v>79</v>
      </c>
      <c r="C12" s="277" t="s">
        <v>79</v>
      </c>
      <c r="D12" s="277" t="s">
        <v>79</v>
      </c>
      <c r="E12" s="277" t="s">
        <v>79</v>
      </c>
      <c r="F12" s="277" t="s">
        <v>79</v>
      </c>
      <c r="G12" s="315" t="s">
        <v>79</v>
      </c>
      <c r="H12" s="277" t="s">
        <v>79</v>
      </c>
      <c r="I12" s="319" t="s">
        <v>79</v>
      </c>
    </row>
    <row r="13" spans="1:9" x14ac:dyDescent="0.25">
      <c r="A13" s="275" t="s">
        <v>78</v>
      </c>
      <c r="B13" s="278">
        <v>42</v>
      </c>
      <c r="C13" s="278">
        <v>26</v>
      </c>
      <c r="D13" s="278">
        <v>43</v>
      </c>
      <c r="E13" s="278">
        <v>20</v>
      </c>
      <c r="F13" s="278">
        <v>24</v>
      </c>
      <c r="G13" s="281">
        <v>41</v>
      </c>
      <c r="H13" s="278">
        <v>40</v>
      </c>
      <c r="I13" s="320">
        <v>7</v>
      </c>
    </row>
    <row r="14" spans="1:9" x14ac:dyDescent="0.25">
      <c r="A14" s="275" t="s">
        <v>80</v>
      </c>
      <c r="B14" s="278">
        <v>27</v>
      </c>
      <c r="C14" s="278">
        <v>26</v>
      </c>
      <c r="D14" s="278">
        <v>16</v>
      </c>
      <c r="E14" s="278">
        <v>43</v>
      </c>
      <c r="F14" s="278">
        <v>25</v>
      </c>
      <c r="G14" s="281">
        <v>13</v>
      </c>
      <c r="H14" s="278">
        <v>22</v>
      </c>
      <c r="I14" s="320">
        <v>69</v>
      </c>
    </row>
    <row r="15" spans="1:9" x14ac:dyDescent="0.25">
      <c r="A15" s="275" t="s">
        <v>81</v>
      </c>
      <c r="B15" s="278">
        <v>9</v>
      </c>
      <c r="C15" s="278">
        <v>14</v>
      </c>
      <c r="D15" s="278">
        <v>3</v>
      </c>
      <c r="E15" s="278">
        <v>14</v>
      </c>
      <c r="F15" s="278">
        <v>8</v>
      </c>
      <c r="G15" s="281">
        <v>25</v>
      </c>
      <c r="H15" s="278">
        <v>15</v>
      </c>
      <c r="I15" s="320">
        <v>2</v>
      </c>
    </row>
    <row r="16" spans="1:9" x14ac:dyDescent="0.25">
      <c r="A16" s="275" t="s">
        <v>82</v>
      </c>
      <c r="B16" s="278">
        <v>8</v>
      </c>
      <c r="C16" s="278">
        <v>21</v>
      </c>
      <c r="D16" s="278">
        <v>23</v>
      </c>
      <c r="E16" s="278">
        <v>11</v>
      </c>
      <c r="F16" s="278">
        <v>18</v>
      </c>
      <c r="G16" s="281">
        <v>5</v>
      </c>
      <c r="H16" s="278">
        <v>18</v>
      </c>
      <c r="I16" s="320">
        <v>11</v>
      </c>
    </row>
    <row r="17" spans="1:9" x14ac:dyDescent="0.25">
      <c r="A17" s="275" t="s">
        <v>83</v>
      </c>
      <c r="B17" s="278">
        <v>6</v>
      </c>
      <c r="C17" s="278">
        <v>2</v>
      </c>
      <c r="D17" s="278">
        <v>7</v>
      </c>
      <c r="E17" s="278">
        <v>2</v>
      </c>
      <c r="F17" s="278">
        <v>2</v>
      </c>
      <c r="G17" s="281">
        <v>11</v>
      </c>
      <c r="H17" s="278">
        <v>2</v>
      </c>
      <c r="I17" s="320">
        <v>4</v>
      </c>
    </row>
    <row r="18" spans="1:9" x14ac:dyDescent="0.25">
      <c r="A18" s="275" t="s">
        <v>84</v>
      </c>
      <c r="B18" s="278">
        <v>2</v>
      </c>
      <c r="C18" s="278">
        <v>3</v>
      </c>
      <c r="D18" s="278">
        <v>2</v>
      </c>
      <c r="E18" s="278">
        <v>1</v>
      </c>
      <c r="F18" s="278">
        <v>0</v>
      </c>
      <c r="G18" s="281">
        <v>1</v>
      </c>
      <c r="H18" s="278">
        <v>0</v>
      </c>
      <c r="I18" s="320">
        <v>2</v>
      </c>
    </row>
    <row r="19" spans="1:9" x14ac:dyDescent="0.25">
      <c r="A19" s="275" t="s">
        <v>85</v>
      </c>
      <c r="B19" s="278">
        <v>2</v>
      </c>
      <c r="C19" s="278">
        <v>1</v>
      </c>
      <c r="D19" s="278">
        <v>1</v>
      </c>
      <c r="E19" s="278">
        <v>5</v>
      </c>
      <c r="F19" s="278">
        <v>0</v>
      </c>
      <c r="G19" s="281">
        <v>0</v>
      </c>
      <c r="H19" s="278">
        <v>1</v>
      </c>
      <c r="I19" s="320">
        <v>0</v>
      </c>
    </row>
    <row r="20" spans="1:9" x14ac:dyDescent="0.25">
      <c r="A20" s="275" t="s">
        <v>86</v>
      </c>
      <c r="B20" s="278">
        <v>0</v>
      </c>
      <c r="C20" s="278">
        <v>2</v>
      </c>
      <c r="D20" s="278">
        <v>1</v>
      </c>
      <c r="E20" s="278">
        <v>0</v>
      </c>
      <c r="F20" s="278">
        <v>10</v>
      </c>
      <c r="G20" s="281">
        <v>0</v>
      </c>
      <c r="H20" s="278">
        <v>0</v>
      </c>
      <c r="I20" s="320">
        <v>0</v>
      </c>
    </row>
    <row r="21" spans="1:9" x14ac:dyDescent="0.25">
      <c r="A21" s="275" t="s">
        <v>87</v>
      </c>
      <c r="B21" s="278">
        <v>0</v>
      </c>
      <c r="C21" s="278">
        <v>1</v>
      </c>
      <c r="D21" s="278">
        <v>0</v>
      </c>
      <c r="E21" s="278">
        <v>0</v>
      </c>
      <c r="F21" s="278">
        <v>8</v>
      </c>
      <c r="G21" s="281">
        <v>0</v>
      </c>
      <c r="H21" s="278">
        <v>0</v>
      </c>
      <c r="I21" s="320">
        <v>0</v>
      </c>
    </row>
    <row r="22" spans="1:9" x14ac:dyDescent="0.25">
      <c r="A22" s="280" t="s">
        <v>88</v>
      </c>
      <c r="B22" s="281">
        <v>4</v>
      </c>
      <c r="C22" s="281">
        <v>4</v>
      </c>
      <c r="D22" s="281">
        <v>4</v>
      </c>
      <c r="E22" s="281">
        <v>4</v>
      </c>
      <c r="F22" s="281">
        <v>5</v>
      </c>
      <c r="G22" s="281">
        <v>4</v>
      </c>
      <c r="H22" s="281">
        <v>2</v>
      </c>
      <c r="I22" s="320">
        <v>5</v>
      </c>
    </row>
    <row r="23" spans="1:9" x14ac:dyDescent="0.25">
      <c r="A23" s="275"/>
      <c r="B23" s="279">
        <f>SUM(B13:B22)</f>
        <v>100</v>
      </c>
      <c r="C23" s="279">
        <f>SUM(C13:C22)</f>
        <v>100</v>
      </c>
      <c r="D23" s="279">
        <f>SUM(D13:D22)</f>
        <v>100</v>
      </c>
      <c r="E23" s="279">
        <f>SUM(E13:E22)</f>
        <v>100</v>
      </c>
      <c r="F23" s="279">
        <f t="shared" ref="F23:I23" si="0">SUM(F13:F22)</f>
        <v>100</v>
      </c>
      <c r="G23" s="281">
        <f t="shared" si="0"/>
        <v>100</v>
      </c>
      <c r="H23" s="279">
        <f t="shared" si="0"/>
        <v>100</v>
      </c>
      <c r="I23" s="320">
        <f t="shared" si="0"/>
        <v>100</v>
      </c>
    </row>
    <row r="24" spans="1:9" x14ac:dyDescent="0.25">
      <c r="B24" s="272"/>
    </row>
    <row r="25" spans="1:9" x14ac:dyDescent="0.25">
      <c r="B25" s="272"/>
    </row>
    <row r="26" spans="1:9" x14ac:dyDescent="0.25">
      <c r="B26" s="272"/>
    </row>
    <row r="27" spans="1:9" x14ac:dyDescent="0.25">
      <c r="B27" s="272"/>
    </row>
  </sheetData>
  <mergeCells count="1">
    <mergeCell ref="A1:I1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9" zoomScale="85" zoomScaleNormal="85" workbookViewId="0">
      <selection activeCell="J45" sqref="J45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72BE-3D18-4AC6-AC62-1774C3B7EFEE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3" zoomScaleNormal="100" workbookViewId="0">
      <selection activeCell="Q39" sqref="Q39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F110-99C3-4155-8F59-0A7A636B8F1F}">
  <dimension ref="A1:W42"/>
  <sheetViews>
    <sheetView topLeftCell="G11" workbookViewId="0">
      <selection activeCell="T37" sqref="T37:T41"/>
    </sheetView>
  </sheetViews>
  <sheetFormatPr baseColWidth="10" defaultRowHeight="13.2" x14ac:dyDescent="0.25"/>
  <cols>
    <col min="1" max="1" width="14.21875" style="178" customWidth="1"/>
    <col min="2" max="2" width="8.88671875" style="291" bestFit="1" customWidth="1"/>
    <col min="3" max="3" width="2.44140625" style="293" customWidth="1"/>
    <col min="4" max="4" width="14.109375" style="178" bestFit="1" customWidth="1"/>
    <col min="5" max="5" width="8.88671875" bestFit="1" customWidth="1"/>
    <col min="6" max="6" width="2.44140625" customWidth="1"/>
    <col min="7" max="7" width="14.109375" bestFit="1" customWidth="1"/>
    <col min="8" max="10" width="8.88671875" customWidth="1"/>
  </cols>
  <sheetData>
    <row r="1" spans="1:23" ht="26.4" x14ac:dyDescent="0.25">
      <c r="A1" s="294" t="s">
        <v>89</v>
      </c>
      <c r="B1" s="295" t="s">
        <v>121</v>
      </c>
      <c r="D1" s="294" t="s">
        <v>89</v>
      </c>
      <c r="E1" s="295" t="s">
        <v>121</v>
      </c>
      <c r="F1" s="293"/>
      <c r="G1" s="294" t="s">
        <v>89</v>
      </c>
      <c r="H1" s="295" t="s">
        <v>121</v>
      </c>
    </row>
    <row r="2" spans="1:23" x14ac:dyDescent="0.25">
      <c r="A2" s="296" t="s">
        <v>91</v>
      </c>
      <c r="B2" s="297">
        <v>526</v>
      </c>
      <c r="D2" s="296" t="s">
        <v>101</v>
      </c>
      <c r="E2" s="297">
        <v>498.5</v>
      </c>
      <c r="F2" s="293"/>
      <c r="G2" s="305" t="s">
        <v>111</v>
      </c>
      <c r="H2" s="306">
        <v>283</v>
      </c>
      <c r="I2" s="293"/>
      <c r="L2" s="282">
        <v>42005</v>
      </c>
      <c r="M2" s="283">
        <v>62.3</v>
      </c>
      <c r="N2" s="283"/>
      <c r="O2" s="282">
        <v>42278</v>
      </c>
      <c r="P2" s="283">
        <v>37.6</v>
      </c>
      <c r="Q2" s="283">
        <v>0.41699999999999998</v>
      </c>
      <c r="R2" s="282">
        <v>42644</v>
      </c>
      <c r="S2" s="283">
        <v>27</v>
      </c>
      <c r="T2" s="283">
        <v>0.19500000000000001</v>
      </c>
      <c r="U2" s="282">
        <v>43009</v>
      </c>
      <c r="V2" s="283">
        <v>39.9</v>
      </c>
      <c r="W2" s="283">
        <v>0.20599999999999999</v>
      </c>
    </row>
    <row r="3" spans="1:23" x14ac:dyDescent="0.25">
      <c r="A3" s="296" t="s">
        <v>92</v>
      </c>
      <c r="B3" s="297">
        <v>334</v>
      </c>
      <c r="D3" s="296" t="s">
        <v>102</v>
      </c>
      <c r="E3" s="297">
        <v>479.2</v>
      </c>
      <c r="F3" s="293"/>
      <c r="G3" s="296" t="s">
        <v>112</v>
      </c>
      <c r="H3" s="297">
        <v>454.3</v>
      </c>
      <c r="I3" s="293"/>
      <c r="L3" s="282">
        <v>42036</v>
      </c>
      <c r="M3" s="283">
        <v>30.7</v>
      </c>
      <c r="N3" s="283">
        <v>0.104</v>
      </c>
      <c r="O3" s="282">
        <v>42309</v>
      </c>
      <c r="P3" s="283">
        <v>26.1</v>
      </c>
      <c r="Q3" s="283">
        <v>0.20699999999999999</v>
      </c>
      <c r="R3" s="282">
        <v>42675</v>
      </c>
      <c r="S3" s="283">
        <v>107.6</v>
      </c>
      <c r="T3" s="283">
        <v>0.27400000000000002</v>
      </c>
      <c r="U3" s="282">
        <v>43040</v>
      </c>
      <c r="V3" s="283">
        <v>81.5</v>
      </c>
      <c r="W3" s="283">
        <v>0.26700000000000002</v>
      </c>
    </row>
    <row r="4" spans="1:23" x14ac:dyDescent="0.25">
      <c r="A4" s="296" t="s">
        <v>93</v>
      </c>
      <c r="B4" s="297">
        <v>388.9</v>
      </c>
      <c r="D4" s="307" t="s">
        <v>103</v>
      </c>
      <c r="E4" s="308">
        <v>237.1</v>
      </c>
      <c r="F4" s="293"/>
      <c r="G4" s="311" t="s">
        <v>113</v>
      </c>
      <c r="H4" s="312">
        <v>658.7</v>
      </c>
      <c r="I4" s="293"/>
      <c r="L4" s="282">
        <v>42064</v>
      </c>
      <c r="M4" s="283">
        <v>28.3</v>
      </c>
      <c r="N4" s="283">
        <v>0.32400000000000001</v>
      </c>
      <c r="O4" s="282">
        <v>42339</v>
      </c>
      <c r="P4" s="283">
        <v>0.2</v>
      </c>
      <c r="Q4" s="283">
        <v>0.16</v>
      </c>
      <c r="R4" s="282">
        <v>42705</v>
      </c>
      <c r="S4" s="283">
        <v>47.8</v>
      </c>
      <c r="T4" s="283">
        <v>0.371</v>
      </c>
      <c r="U4" s="282">
        <v>43070</v>
      </c>
      <c r="V4" s="283">
        <v>75.599999999999994</v>
      </c>
      <c r="W4" s="283">
        <v>0.46200000000000002</v>
      </c>
    </row>
    <row r="5" spans="1:23" x14ac:dyDescent="0.25">
      <c r="A5" s="296" t="s">
        <v>94</v>
      </c>
      <c r="B5" s="297">
        <v>482.9</v>
      </c>
      <c r="D5" s="296" t="s">
        <v>104</v>
      </c>
      <c r="E5" s="297">
        <v>315.5</v>
      </c>
      <c r="F5" s="293"/>
      <c r="G5" s="296" t="s">
        <v>114</v>
      </c>
      <c r="H5" s="297">
        <v>392.4</v>
      </c>
      <c r="I5" s="293"/>
      <c r="L5" s="282">
        <v>42095</v>
      </c>
      <c r="M5" s="283">
        <v>34.6</v>
      </c>
      <c r="N5" s="283">
        <v>0.78300000000000003</v>
      </c>
      <c r="O5" s="282">
        <v>42370</v>
      </c>
      <c r="P5" s="283">
        <v>23.9</v>
      </c>
      <c r="Q5" s="283">
        <v>0.13700000000000001</v>
      </c>
      <c r="R5" s="282">
        <v>42736</v>
      </c>
      <c r="S5" s="283">
        <v>3.4</v>
      </c>
      <c r="T5" s="283">
        <v>0.27700000000000002</v>
      </c>
      <c r="U5" s="282">
        <v>43101</v>
      </c>
      <c r="V5" s="283">
        <v>35.799999999999997</v>
      </c>
      <c r="W5" s="283">
        <v>0</v>
      </c>
    </row>
    <row r="6" spans="1:23" x14ac:dyDescent="0.25">
      <c r="A6" s="307" t="s">
        <v>95</v>
      </c>
      <c r="B6" s="308">
        <v>193.6</v>
      </c>
      <c r="D6" s="296" t="s">
        <v>105</v>
      </c>
      <c r="E6" s="297">
        <v>356.9</v>
      </c>
      <c r="F6" s="293"/>
      <c r="G6" s="307" t="s">
        <v>115</v>
      </c>
      <c r="H6" s="308">
        <v>280.8</v>
      </c>
      <c r="I6" s="293"/>
      <c r="L6" s="282">
        <v>42125</v>
      </c>
      <c r="M6" s="283">
        <v>1</v>
      </c>
      <c r="N6" s="283">
        <v>1.03</v>
      </c>
      <c r="O6" s="282">
        <v>42401</v>
      </c>
      <c r="P6" s="283">
        <v>75</v>
      </c>
      <c r="Q6" s="283">
        <v>0.45400000000000001</v>
      </c>
      <c r="R6" s="282">
        <v>42767</v>
      </c>
      <c r="S6" s="283">
        <v>53</v>
      </c>
      <c r="T6" s="283">
        <v>0.16700000000000001</v>
      </c>
      <c r="U6" s="282">
        <v>43132</v>
      </c>
      <c r="V6" s="283">
        <v>40.5</v>
      </c>
      <c r="W6" s="283">
        <v>0</v>
      </c>
    </row>
    <row r="7" spans="1:23" x14ac:dyDescent="0.25">
      <c r="A7" s="296" t="s">
        <v>96</v>
      </c>
      <c r="B7" s="297">
        <v>438.5</v>
      </c>
      <c r="D7" s="296" t="s">
        <v>106</v>
      </c>
      <c r="E7" s="297">
        <v>462.2</v>
      </c>
      <c r="F7" s="293"/>
      <c r="G7" s="296" t="s">
        <v>116</v>
      </c>
      <c r="H7" s="297">
        <v>410.6</v>
      </c>
      <c r="I7" s="293"/>
      <c r="L7" s="282">
        <v>42156</v>
      </c>
      <c r="M7" s="283">
        <v>1.5</v>
      </c>
      <c r="N7" s="283">
        <v>0.60499999999999998</v>
      </c>
      <c r="O7" s="282">
        <v>42430</v>
      </c>
      <c r="P7" s="283">
        <v>17.899999999999999</v>
      </c>
      <c r="Q7" s="283">
        <v>0.35899999999999999</v>
      </c>
      <c r="R7" s="282">
        <v>42795</v>
      </c>
      <c r="S7" s="283">
        <v>42.8</v>
      </c>
      <c r="T7" s="283">
        <v>0.45500000000000002</v>
      </c>
      <c r="U7" s="282">
        <v>43160</v>
      </c>
      <c r="V7" s="283">
        <v>285.60000000000002</v>
      </c>
      <c r="W7" s="283">
        <v>1.228</v>
      </c>
    </row>
    <row r="8" spans="1:23" x14ac:dyDescent="0.25">
      <c r="A8" s="309" t="s">
        <v>97</v>
      </c>
      <c r="B8" s="310">
        <v>549</v>
      </c>
      <c r="D8" s="296" t="s">
        <v>107</v>
      </c>
      <c r="E8" s="297">
        <v>323.8</v>
      </c>
      <c r="G8" s="296" t="s">
        <v>117</v>
      </c>
      <c r="H8" s="297">
        <v>378.6</v>
      </c>
      <c r="I8" s="293"/>
      <c r="L8" s="282">
        <v>42186</v>
      </c>
      <c r="M8" s="283">
        <v>0.1</v>
      </c>
      <c r="N8" s="283">
        <v>0.32100000000000001</v>
      </c>
      <c r="O8" s="282">
        <v>42461</v>
      </c>
      <c r="P8" s="283">
        <v>62.5</v>
      </c>
      <c r="Q8" s="283">
        <v>0.72599999999999998</v>
      </c>
      <c r="R8" s="282">
        <v>42826</v>
      </c>
      <c r="S8" s="283">
        <v>17.8</v>
      </c>
      <c r="T8" s="283">
        <v>0.74</v>
      </c>
      <c r="U8" s="282">
        <v>43191</v>
      </c>
      <c r="V8" s="283">
        <v>75.7</v>
      </c>
      <c r="W8" s="283">
        <v>1.1759999999999999</v>
      </c>
    </row>
    <row r="9" spans="1:23" x14ac:dyDescent="0.25">
      <c r="A9" s="296" t="s">
        <v>98</v>
      </c>
      <c r="B9" s="297">
        <v>413.7</v>
      </c>
      <c r="D9" s="296" t="s">
        <v>108</v>
      </c>
      <c r="E9" s="297">
        <v>343.6</v>
      </c>
      <c r="G9" s="296" t="s">
        <v>118</v>
      </c>
      <c r="H9" s="297">
        <v>339.1</v>
      </c>
      <c r="L9" s="282">
        <v>42217</v>
      </c>
      <c r="M9" s="283">
        <v>2.9</v>
      </c>
      <c r="N9" s="283">
        <v>0.35199999999999998</v>
      </c>
      <c r="O9" s="282">
        <v>42491</v>
      </c>
      <c r="P9" s="283">
        <v>65.400000000000006</v>
      </c>
      <c r="Q9" s="283">
        <v>1.2290000000000001</v>
      </c>
      <c r="R9" s="282">
        <v>42856</v>
      </c>
      <c r="S9" s="283">
        <v>3.1</v>
      </c>
      <c r="T9" s="283">
        <v>0.79100000000000004</v>
      </c>
      <c r="U9" s="282">
        <v>43221</v>
      </c>
      <c r="V9" s="283">
        <v>34.700000000000003</v>
      </c>
      <c r="W9" s="283">
        <v>2.085</v>
      </c>
    </row>
    <row r="10" spans="1:23" x14ac:dyDescent="0.25">
      <c r="A10" s="305" t="s">
        <v>99</v>
      </c>
      <c r="B10" s="306">
        <v>298.89999999999998</v>
      </c>
      <c r="D10" s="296" t="s">
        <v>109</v>
      </c>
      <c r="E10" s="297">
        <v>504.6</v>
      </c>
      <c r="G10" s="296" t="s">
        <v>119</v>
      </c>
      <c r="H10" s="297">
        <v>484.3</v>
      </c>
      <c r="L10" s="282">
        <v>42248</v>
      </c>
      <c r="M10" s="283">
        <v>45</v>
      </c>
      <c r="N10" s="283">
        <v>0.36499999999999999</v>
      </c>
      <c r="O10" s="282">
        <v>42522</v>
      </c>
      <c r="P10" s="283">
        <v>0</v>
      </c>
      <c r="Q10" s="283">
        <v>0.97099999999999997</v>
      </c>
      <c r="R10" s="282">
        <v>42887</v>
      </c>
      <c r="S10" s="283">
        <v>22.6</v>
      </c>
      <c r="T10" s="283">
        <v>0.40300000000000002</v>
      </c>
      <c r="U10" s="282">
        <v>43252</v>
      </c>
      <c r="V10" s="283">
        <v>0.5</v>
      </c>
      <c r="W10" s="283">
        <v>2.0419999999999998</v>
      </c>
    </row>
    <row r="11" spans="1:23" ht="13.8" thickBot="1" x14ac:dyDescent="0.3">
      <c r="A11" s="305" t="s">
        <v>100</v>
      </c>
      <c r="B11" s="306">
        <v>272</v>
      </c>
      <c r="D11" s="311" t="s">
        <v>110</v>
      </c>
      <c r="E11" s="312">
        <v>531.1</v>
      </c>
      <c r="G11" s="298" t="s">
        <v>120</v>
      </c>
      <c r="H11" s="299">
        <v>416.6</v>
      </c>
      <c r="O11" s="282">
        <v>42552</v>
      </c>
      <c r="P11" s="283">
        <v>1.8</v>
      </c>
      <c r="Q11" s="283">
        <v>0.49099999999999999</v>
      </c>
      <c r="R11" s="282">
        <v>42917</v>
      </c>
      <c r="S11" s="283">
        <v>1.2</v>
      </c>
      <c r="T11" s="283">
        <v>0.216</v>
      </c>
      <c r="U11" s="282">
        <v>43282</v>
      </c>
      <c r="V11" s="283">
        <v>0</v>
      </c>
      <c r="W11" s="283">
        <v>1.121</v>
      </c>
    </row>
    <row r="12" spans="1:23" x14ac:dyDescent="0.25">
      <c r="G12" s="178"/>
      <c r="H12" s="291"/>
      <c r="I12" s="293"/>
      <c r="O12" s="282">
        <v>42583</v>
      </c>
      <c r="P12" s="283">
        <v>0</v>
      </c>
      <c r="Q12" s="283">
        <v>0.20799999999999999</v>
      </c>
      <c r="R12" s="282">
        <v>42948</v>
      </c>
      <c r="S12" s="283">
        <v>10</v>
      </c>
      <c r="T12" s="283">
        <v>0.20699999999999999</v>
      </c>
      <c r="U12" s="282">
        <v>43313</v>
      </c>
      <c r="V12" s="283">
        <v>8.1999999999999993</v>
      </c>
      <c r="W12" s="283">
        <v>0.62</v>
      </c>
    </row>
    <row r="13" spans="1:23" x14ac:dyDescent="0.25">
      <c r="A13" s="290" t="s">
        <v>125</v>
      </c>
      <c r="B13" s="293">
        <f>MIN(B1:B10)</f>
        <v>193.6</v>
      </c>
      <c r="D13" s="290" t="s">
        <v>125</v>
      </c>
      <c r="E13" s="293">
        <f>MIN(E2:E10)</f>
        <v>237.1</v>
      </c>
      <c r="F13" s="291"/>
      <c r="G13" s="290" t="s">
        <v>125</v>
      </c>
      <c r="H13" s="293">
        <f>MIN(H2:H10)</f>
        <v>280.8</v>
      </c>
      <c r="I13" s="291"/>
      <c r="J13" s="291"/>
      <c r="O13" s="282">
        <v>42614</v>
      </c>
      <c r="P13" s="283">
        <v>4.5999999999999996</v>
      </c>
      <c r="Q13" s="283">
        <v>0.18</v>
      </c>
      <c r="R13" s="282">
        <v>42979</v>
      </c>
      <c r="S13" s="283">
        <v>0.4</v>
      </c>
      <c r="T13" s="283">
        <v>0.186</v>
      </c>
      <c r="U13" s="282">
        <v>43344</v>
      </c>
      <c r="V13" s="283">
        <v>51.6</v>
      </c>
      <c r="W13" s="283">
        <v>0.48699999999999999</v>
      </c>
    </row>
    <row r="14" spans="1:23" x14ac:dyDescent="0.25">
      <c r="A14" s="290" t="s">
        <v>126</v>
      </c>
      <c r="B14" s="293">
        <f>MAX(B2:B11)</f>
        <v>549</v>
      </c>
      <c r="D14" s="290" t="s">
        <v>126</v>
      </c>
      <c r="E14" s="293">
        <f>MAX(E2:E11)</f>
        <v>531.1</v>
      </c>
      <c r="G14" s="290" t="s">
        <v>126</v>
      </c>
      <c r="H14" s="293">
        <f>MAX(H2:H11)</f>
        <v>658.7</v>
      </c>
      <c r="M14" s="300">
        <f>SUM(M2:M13)</f>
        <v>206.4</v>
      </c>
      <c r="P14" s="300">
        <f>SUM(P2:P13)</f>
        <v>315.00000000000006</v>
      </c>
      <c r="Q14" s="300"/>
      <c r="S14" s="300">
        <f>SUM(S2:S13)</f>
        <v>336.7</v>
      </c>
      <c r="V14" s="300">
        <f>SUM(V2:V13)</f>
        <v>729.60000000000025</v>
      </c>
    </row>
    <row r="15" spans="1:23" x14ac:dyDescent="0.25">
      <c r="A15" s="290" t="s">
        <v>127</v>
      </c>
      <c r="B15" s="293">
        <f>SUM(B2:B11)/10</f>
        <v>389.75</v>
      </c>
      <c r="D15" s="290" t="s">
        <v>127</v>
      </c>
      <c r="E15" s="293">
        <f>SUM(E2:E11)/10</f>
        <v>405.24999999999994</v>
      </c>
      <c r="F15" s="292"/>
      <c r="G15" s="290" t="s">
        <v>127</v>
      </c>
      <c r="H15" s="293">
        <f>SUM(H2:H11)/10</f>
        <v>409.84000000000003</v>
      </c>
      <c r="I15" s="292"/>
      <c r="J15" s="292"/>
    </row>
    <row r="16" spans="1:23" x14ac:dyDescent="0.25">
      <c r="A16" s="290" t="s">
        <v>128</v>
      </c>
      <c r="B16" s="291">
        <f>MEDIAN(B2:B11)</f>
        <v>401.29999999999995</v>
      </c>
      <c r="D16" s="290" t="s">
        <v>128</v>
      </c>
      <c r="E16" s="291">
        <f>MEDIAN(E2:E11)</f>
        <v>409.54999999999995</v>
      </c>
      <c r="F16" s="292"/>
      <c r="G16" s="290" t="s">
        <v>128</v>
      </c>
      <c r="H16" s="291">
        <f>MEDIAN(H2:H11)</f>
        <v>401.5</v>
      </c>
      <c r="I16" s="292"/>
      <c r="J16" s="292"/>
      <c r="L16" s="282">
        <v>43374</v>
      </c>
      <c r="M16" s="283">
        <v>108.3</v>
      </c>
      <c r="N16" s="283">
        <v>0.495</v>
      </c>
      <c r="O16" s="282">
        <v>43739</v>
      </c>
      <c r="P16" s="283">
        <v>35.799999999999997</v>
      </c>
      <c r="Q16" s="283">
        <v>0.13800000000000001</v>
      </c>
      <c r="R16" s="282">
        <v>44105</v>
      </c>
      <c r="S16" s="283">
        <v>28.4</v>
      </c>
      <c r="T16" s="283">
        <v>0.222</v>
      </c>
      <c r="U16" s="282">
        <v>44470</v>
      </c>
      <c r="V16" s="283">
        <v>13.4</v>
      </c>
      <c r="W16" s="283">
        <v>0.105</v>
      </c>
    </row>
    <row r="17" spans="1:23" x14ac:dyDescent="0.25">
      <c r="D17" s="303"/>
      <c r="E17" s="292"/>
      <c r="F17" s="292"/>
      <c r="G17" s="292"/>
      <c r="H17" s="292"/>
      <c r="I17" s="292"/>
      <c r="J17" s="292"/>
      <c r="L17" s="282">
        <v>43405</v>
      </c>
      <c r="M17" s="283">
        <v>119.2</v>
      </c>
      <c r="N17" s="283">
        <v>0.42399999999999999</v>
      </c>
      <c r="O17" s="282">
        <v>43770</v>
      </c>
      <c r="P17" s="283">
        <v>81.400000000000006</v>
      </c>
      <c r="Q17" s="283">
        <v>0.33700000000000002</v>
      </c>
      <c r="R17" s="282">
        <v>44136</v>
      </c>
      <c r="S17" s="283">
        <v>76</v>
      </c>
      <c r="T17" s="283">
        <v>0.23799999999999999</v>
      </c>
      <c r="U17" s="282">
        <v>44501</v>
      </c>
      <c r="V17" s="283">
        <v>33.799999999999997</v>
      </c>
      <c r="W17" s="283">
        <v>0.19900000000000001</v>
      </c>
    </row>
    <row r="18" spans="1:23" ht="13.8" thickBot="1" x14ac:dyDescent="0.3">
      <c r="I18" s="292"/>
      <c r="J18" s="292"/>
      <c r="L18" s="282">
        <v>43435</v>
      </c>
      <c r="M18" s="283">
        <v>4</v>
      </c>
      <c r="N18" s="283">
        <v>0.34200000000000003</v>
      </c>
      <c r="O18" s="282">
        <v>43800</v>
      </c>
      <c r="P18" s="283">
        <v>75.900000000000006</v>
      </c>
      <c r="Q18" s="283">
        <v>0.439</v>
      </c>
      <c r="R18" s="282">
        <v>44166</v>
      </c>
      <c r="S18" s="283">
        <v>75.3</v>
      </c>
      <c r="T18" s="283">
        <v>0.61699999999999999</v>
      </c>
      <c r="U18" s="282">
        <v>44531</v>
      </c>
      <c r="V18" s="283">
        <v>41.8</v>
      </c>
      <c r="W18" s="283">
        <v>0.14299999999999999</v>
      </c>
    </row>
    <row r="19" spans="1:23" ht="26.4" x14ac:dyDescent="0.25">
      <c r="A19" s="294" t="s">
        <v>89</v>
      </c>
      <c r="B19" s="295" t="s">
        <v>121</v>
      </c>
      <c r="I19" s="292"/>
      <c r="J19" s="292"/>
      <c r="L19" s="282">
        <v>43466</v>
      </c>
      <c r="M19" s="283">
        <v>46.9</v>
      </c>
      <c r="N19" s="283">
        <v>0.254</v>
      </c>
      <c r="O19" s="282">
        <v>43831</v>
      </c>
      <c r="P19" s="283">
        <v>53</v>
      </c>
      <c r="Q19" s="283">
        <v>0.47299999999999998</v>
      </c>
      <c r="R19" s="282">
        <v>44197</v>
      </c>
      <c r="S19" s="283">
        <v>73</v>
      </c>
      <c r="T19" s="283">
        <v>0.45400000000000001</v>
      </c>
      <c r="U19" s="282">
        <v>44562</v>
      </c>
      <c r="V19" s="283">
        <v>6.1</v>
      </c>
      <c r="W19" s="283">
        <v>0.13800000000000001</v>
      </c>
    </row>
    <row r="20" spans="1:23" x14ac:dyDescent="0.25">
      <c r="A20" s="296" t="s">
        <v>122</v>
      </c>
      <c r="B20" s="297">
        <v>315.00000000000006</v>
      </c>
      <c r="I20" s="292"/>
      <c r="J20" s="292"/>
      <c r="L20" s="282">
        <v>43497</v>
      </c>
      <c r="M20" s="283">
        <v>23.8</v>
      </c>
      <c r="N20" s="283">
        <v>0.26700000000000002</v>
      </c>
      <c r="O20" s="282">
        <v>43862</v>
      </c>
      <c r="P20" s="283">
        <v>0.2</v>
      </c>
      <c r="Q20" s="283">
        <v>0.318</v>
      </c>
      <c r="R20" s="282">
        <v>44228</v>
      </c>
      <c r="S20" s="283">
        <v>46.2</v>
      </c>
      <c r="T20" s="283">
        <v>0.67100000000000004</v>
      </c>
      <c r="U20" s="282">
        <v>44593</v>
      </c>
      <c r="V20" s="283">
        <v>17.7</v>
      </c>
      <c r="W20" s="283">
        <v>0.104</v>
      </c>
    </row>
    <row r="21" spans="1:23" x14ac:dyDescent="0.25">
      <c r="A21" s="296" t="s">
        <v>123</v>
      </c>
      <c r="B21" s="297">
        <v>336.7</v>
      </c>
      <c r="C21"/>
      <c r="I21" s="292"/>
      <c r="J21" s="292"/>
      <c r="L21" s="282">
        <v>43525</v>
      </c>
      <c r="M21" s="283">
        <v>17.7</v>
      </c>
      <c r="N21" s="283">
        <v>0.28399999999999997</v>
      </c>
      <c r="O21" s="282">
        <v>43891</v>
      </c>
      <c r="P21" s="283">
        <v>58.7</v>
      </c>
      <c r="Q21" s="283">
        <v>0.376</v>
      </c>
      <c r="R21" s="282">
        <v>44256</v>
      </c>
      <c r="S21" s="283">
        <v>21.4</v>
      </c>
      <c r="T21" s="283">
        <v>0.48299999999999998</v>
      </c>
      <c r="U21" s="282">
        <v>44621</v>
      </c>
      <c r="V21" s="283">
        <v>129.30000000000001</v>
      </c>
      <c r="W21" s="283">
        <v>0.29599999999999999</v>
      </c>
    </row>
    <row r="22" spans="1:23" x14ac:dyDescent="0.25">
      <c r="A22" s="311" t="s">
        <v>124</v>
      </c>
      <c r="B22" s="312">
        <v>729.60000000000025</v>
      </c>
      <c r="C22"/>
      <c r="I22" s="292"/>
      <c r="J22" s="292"/>
      <c r="L22" s="282">
        <v>43556</v>
      </c>
      <c r="M22" s="283">
        <v>113.9</v>
      </c>
      <c r="N22" s="283">
        <v>0.44800000000000001</v>
      </c>
      <c r="O22" s="282">
        <v>43922</v>
      </c>
      <c r="P22" s="283">
        <v>127</v>
      </c>
      <c r="Q22" s="283">
        <v>0.53700000000000003</v>
      </c>
      <c r="R22" s="282">
        <v>44287</v>
      </c>
      <c r="S22" s="283">
        <v>49.4</v>
      </c>
      <c r="T22" s="283">
        <v>0.71799999999999997</v>
      </c>
      <c r="U22" s="282">
        <v>44652</v>
      </c>
      <c r="V22" s="283">
        <v>77.599999999999994</v>
      </c>
      <c r="W22" s="283">
        <v>0.61599999999999999</v>
      </c>
    </row>
    <row r="23" spans="1:23" x14ac:dyDescent="0.25">
      <c r="A23" s="296" t="s">
        <v>33</v>
      </c>
      <c r="B23" s="297">
        <v>494.19999999999993</v>
      </c>
      <c r="C23"/>
      <c r="I23" s="292"/>
      <c r="J23" s="292"/>
      <c r="L23" s="282">
        <v>43586</v>
      </c>
      <c r="M23" s="283">
        <v>0</v>
      </c>
      <c r="N23" s="283">
        <v>1.125</v>
      </c>
      <c r="O23" s="282">
        <v>43952</v>
      </c>
      <c r="P23" s="283">
        <v>51.4</v>
      </c>
      <c r="Q23" s="283">
        <v>1.026</v>
      </c>
      <c r="R23" s="282">
        <v>44317</v>
      </c>
      <c r="S23" s="283">
        <v>51.9</v>
      </c>
      <c r="T23" s="283">
        <v>1.1990000000000001</v>
      </c>
      <c r="U23" s="282">
        <v>44682</v>
      </c>
      <c r="V23" s="283">
        <v>23.6</v>
      </c>
      <c r="W23" s="283">
        <v>1.5469999999999999</v>
      </c>
    </row>
    <row r="24" spans="1:23" x14ac:dyDescent="0.25">
      <c r="A24" s="296" t="s">
        <v>34</v>
      </c>
      <c r="B24" s="297">
        <v>512.79999999999995</v>
      </c>
      <c r="C24"/>
      <c r="I24" s="292"/>
      <c r="J24" s="292"/>
      <c r="L24" s="282">
        <v>43617</v>
      </c>
      <c r="M24" s="283">
        <v>0.5</v>
      </c>
      <c r="N24" s="283">
        <v>0.68600000000000005</v>
      </c>
      <c r="O24" s="282">
        <v>43983</v>
      </c>
      <c r="P24" s="283">
        <v>13.9</v>
      </c>
      <c r="Q24" s="283">
        <v>0.60199999999999998</v>
      </c>
      <c r="R24" s="282">
        <v>44348</v>
      </c>
      <c r="S24" s="283">
        <v>23.9</v>
      </c>
      <c r="T24" s="283">
        <v>0.76500000000000001</v>
      </c>
      <c r="U24" s="282">
        <v>44713</v>
      </c>
      <c r="V24" s="283">
        <v>1.2</v>
      </c>
      <c r="W24" s="283">
        <v>0.55600000000000005</v>
      </c>
    </row>
    <row r="25" spans="1:23" x14ac:dyDescent="0.25">
      <c r="A25" s="296" t="s">
        <v>47</v>
      </c>
      <c r="B25" s="304">
        <v>452.4</v>
      </c>
      <c r="C25"/>
      <c r="I25" s="2"/>
      <c r="J25" s="2"/>
      <c r="L25" s="282">
        <v>43647</v>
      </c>
      <c r="M25" s="283">
        <v>0.2</v>
      </c>
      <c r="N25" s="283">
        <v>0.25800000000000001</v>
      </c>
      <c r="O25" s="282">
        <v>44013</v>
      </c>
      <c r="P25" s="283">
        <v>0</v>
      </c>
      <c r="Q25" s="283">
        <v>0.24399999999999999</v>
      </c>
      <c r="R25" s="282">
        <v>44378</v>
      </c>
      <c r="S25" s="283">
        <v>0.3</v>
      </c>
      <c r="T25" s="283">
        <v>0.23499999999999999</v>
      </c>
      <c r="U25" s="282">
        <v>44743</v>
      </c>
      <c r="V25" s="283">
        <v>0</v>
      </c>
      <c r="W25" s="283">
        <v>0.223</v>
      </c>
    </row>
    <row r="26" spans="1:23" x14ac:dyDescent="0.25">
      <c r="A26" s="296" t="s">
        <v>35</v>
      </c>
      <c r="B26" s="297">
        <v>374.1</v>
      </c>
      <c r="C26"/>
      <c r="I26" s="2"/>
      <c r="J26" s="2"/>
      <c r="L26" s="282">
        <v>43678</v>
      </c>
      <c r="M26" s="283">
        <v>2.8</v>
      </c>
      <c r="N26" s="283">
        <v>0.17799999999999999</v>
      </c>
      <c r="O26" s="282">
        <v>44044</v>
      </c>
      <c r="P26" s="283">
        <v>0.2</v>
      </c>
      <c r="Q26" s="283">
        <v>0.13800000000000001</v>
      </c>
      <c r="R26" s="282">
        <v>44409</v>
      </c>
      <c r="S26" s="283">
        <v>0.6</v>
      </c>
      <c r="T26" s="283">
        <v>0.13900000000000001</v>
      </c>
      <c r="U26" s="282">
        <v>44774</v>
      </c>
      <c r="V26" s="283">
        <v>14.7</v>
      </c>
      <c r="W26" s="283">
        <v>0.14599999999999999</v>
      </c>
    </row>
    <row r="27" spans="1:23" x14ac:dyDescent="0.25">
      <c r="A27" s="307" t="s">
        <v>36</v>
      </c>
      <c r="B27" s="308">
        <v>301.05000000000007</v>
      </c>
      <c r="C27"/>
      <c r="I27" s="2"/>
      <c r="J27" s="2"/>
      <c r="L27" s="282">
        <v>43709</v>
      </c>
      <c r="M27" s="283">
        <v>56.9</v>
      </c>
      <c r="N27" s="283">
        <v>0.16700000000000001</v>
      </c>
      <c r="O27" s="282">
        <v>44075</v>
      </c>
      <c r="P27" s="283">
        <v>15.3</v>
      </c>
      <c r="Q27" s="283">
        <v>0.129</v>
      </c>
      <c r="R27" s="282">
        <v>44440</v>
      </c>
      <c r="S27" s="283">
        <v>6</v>
      </c>
      <c r="T27" s="283">
        <v>0.10299999999999999</v>
      </c>
      <c r="U27" s="282">
        <v>44805</v>
      </c>
      <c r="V27" s="283">
        <v>14.9</v>
      </c>
      <c r="W27" s="283">
        <v>0.121</v>
      </c>
    </row>
    <row r="28" spans="1:23" x14ac:dyDescent="0.25">
      <c r="A28" s="296" t="s">
        <v>43</v>
      </c>
      <c r="B28" s="297">
        <v>444.59999999999997</v>
      </c>
      <c r="C28"/>
      <c r="I28" s="2"/>
      <c r="J28" s="2"/>
      <c r="M28">
        <f>SUM(M16:M27)</f>
        <v>494.19999999999993</v>
      </c>
      <c r="P28">
        <f>SUM(P16:P27)</f>
        <v>512.79999999999995</v>
      </c>
      <c r="S28">
        <f>SUM(S16:S27)</f>
        <v>452.39999999999992</v>
      </c>
      <c r="V28">
        <f>SUM(V16:V27)</f>
        <v>374.1</v>
      </c>
    </row>
    <row r="29" spans="1:23" ht="13.8" thickBot="1" x14ac:dyDescent="0.3">
      <c r="A29" s="298" t="s">
        <v>46</v>
      </c>
      <c r="B29" s="299">
        <v>406.5</v>
      </c>
      <c r="I29" s="2"/>
      <c r="J29" s="2"/>
    </row>
    <row r="30" spans="1:23" x14ac:dyDescent="0.25">
      <c r="I30" s="2"/>
      <c r="J30" s="2"/>
      <c r="L30" s="282">
        <v>44835</v>
      </c>
      <c r="M30" s="283">
        <v>2.2999999999999998</v>
      </c>
      <c r="N30" s="283">
        <v>0.129</v>
      </c>
      <c r="O30" s="282">
        <v>45200</v>
      </c>
      <c r="P30" s="283">
        <v>63.7</v>
      </c>
      <c r="Q30" s="283">
        <v>0.23699999999999999</v>
      </c>
      <c r="R30" s="282">
        <v>45566</v>
      </c>
      <c r="S30" s="283">
        <v>69.5</v>
      </c>
      <c r="T30" s="283">
        <v>0.23100000000000001</v>
      </c>
    </row>
    <row r="31" spans="1:23" x14ac:dyDescent="0.25">
      <c r="A31" s="290" t="s">
        <v>125</v>
      </c>
      <c r="B31" s="293">
        <f>MIN(B19:B28)</f>
        <v>301.05000000000007</v>
      </c>
      <c r="I31" s="2"/>
      <c r="J31" s="2"/>
      <c r="L31" s="282">
        <v>44866</v>
      </c>
      <c r="M31" s="283">
        <v>25.1</v>
      </c>
      <c r="N31" s="283">
        <v>0.17699999999999999</v>
      </c>
      <c r="O31" s="282">
        <v>45231</v>
      </c>
      <c r="P31" s="283">
        <v>4.8</v>
      </c>
      <c r="Q31" s="283">
        <v>0.311</v>
      </c>
      <c r="R31" s="282">
        <v>45597</v>
      </c>
      <c r="S31" s="283">
        <v>50.7</v>
      </c>
      <c r="T31" s="283">
        <v>0.27300000000000002</v>
      </c>
    </row>
    <row r="32" spans="1:23" x14ac:dyDescent="0.25">
      <c r="A32" s="290" t="s">
        <v>126</v>
      </c>
      <c r="B32" s="293">
        <f>MAX(B20:B29)</f>
        <v>729.60000000000025</v>
      </c>
      <c r="I32" s="2"/>
      <c r="J32" s="2"/>
      <c r="L32" s="282">
        <v>44896</v>
      </c>
      <c r="M32" s="283">
        <v>117.15</v>
      </c>
      <c r="N32" s="283">
        <v>0.75900000000000001</v>
      </c>
      <c r="O32" s="282">
        <v>45261</v>
      </c>
      <c r="P32" s="283">
        <v>26.3</v>
      </c>
      <c r="Q32" s="283">
        <v>0.23100000000000001</v>
      </c>
      <c r="R32" s="282">
        <v>45627</v>
      </c>
      <c r="S32" s="283">
        <v>4.2</v>
      </c>
      <c r="T32" s="283">
        <v>0.22800000000000001</v>
      </c>
    </row>
    <row r="33" spans="1:20" x14ac:dyDescent="0.25">
      <c r="A33" s="290" t="s">
        <v>127</v>
      </c>
      <c r="B33" s="293">
        <f>SUM(B20:B29)/10</f>
        <v>436.69500000000005</v>
      </c>
      <c r="L33" s="282">
        <v>44927</v>
      </c>
      <c r="M33" s="283">
        <v>20.3</v>
      </c>
      <c r="N33" s="283">
        <v>0.51</v>
      </c>
      <c r="O33" s="282">
        <v>45292</v>
      </c>
      <c r="P33" s="283">
        <v>52.2</v>
      </c>
      <c r="Q33" s="283">
        <v>0.214</v>
      </c>
      <c r="R33" s="282">
        <v>45658</v>
      </c>
      <c r="S33" s="283">
        <v>42.8</v>
      </c>
      <c r="T33" s="283">
        <v>0.252</v>
      </c>
    </row>
    <row r="34" spans="1:20" x14ac:dyDescent="0.25">
      <c r="A34" s="290" t="s">
        <v>128</v>
      </c>
      <c r="B34" s="291">
        <f>MEDIAN(B20:B29)</f>
        <v>425.54999999999995</v>
      </c>
      <c r="L34" s="282">
        <v>44958</v>
      </c>
      <c r="M34" s="283">
        <v>7.7</v>
      </c>
      <c r="N34" s="283">
        <v>0.223</v>
      </c>
      <c r="O34" s="282">
        <v>45323</v>
      </c>
      <c r="P34" s="283">
        <v>54.2</v>
      </c>
      <c r="Q34" s="283">
        <v>0.54800000000000004</v>
      </c>
      <c r="R34" s="282">
        <v>45689</v>
      </c>
      <c r="S34" s="283">
        <v>9.6999999999999993</v>
      </c>
      <c r="T34" s="283">
        <v>0.192</v>
      </c>
    </row>
    <row r="35" spans="1:20" x14ac:dyDescent="0.25">
      <c r="L35" s="282">
        <v>44986</v>
      </c>
      <c r="M35" s="283">
        <v>8.8000000000000007</v>
      </c>
      <c r="N35" s="283">
        <v>0.34</v>
      </c>
      <c r="O35" s="282">
        <v>45352</v>
      </c>
      <c r="P35" s="283">
        <v>189.1</v>
      </c>
      <c r="Q35" s="283">
        <v>0.79300000000000004</v>
      </c>
      <c r="R35" s="282">
        <v>45717</v>
      </c>
      <c r="S35" s="283">
        <v>161.6</v>
      </c>
      <c r="T35" s="283">
        <v>0.30599999999999999</v>
      </c>
    </row>
    <row r="36" spans="1:20" x14ac:dyDescent="0.25">
      <c r="L36" s="282">
        <v>45017</v>
      </c>
      <c r="M36" s="283">
        <v>0</v>
      </c>
      <c r="N36" s="283">
        <v>0.36499999999999999</v>
      </c>
      <c r="O36" s="282">
        <v>45383</v>
      </c>
      <c r="P36" s="283">
        <v>19.2</v>
      </c>
      <c r="Q36" s="283">
        <v>1.3180000000000001</v>
      </c>
      <c r="R36" s="282">
        <v>45748</v>
      </c>
      <c r="S36" s="283">
        <v>39.700000000000003</v>
      </c>
      <c r="T36" s="283">
        <v>0.92500000000000004</v>
      </c>
    </row>
    <row r="37" spans="1:20" x14ac:dyDescent="0.25">
      <c r="L37" s="282">
        <v>45047</v>
      </c>
      <c r="M37" s="283">
        <v>57.6</v>
      </c>
      <c r="N37" s="283">
        <v>0.35699999999999998</v>
      </c>
      <c r="O37" s="282">
        <v>45413</v>
      </c>
      <c r="P37" s="283">
        <v>14.3</v>
      </c>
      <c r="Q37" s="283">
        <v>1.52</v>
      </c>
      <c r="R37" s="282">
        <v>45778</v>
      </c>
      <c r="S37" s="283">
        <v>18.100000000000001</v>
      </c>
      <c r="T37" s="283">
        <v>1.7270000000000001</v>
      </c>
    </row>
    <row r="38" spans="1:20" x14ac:dyDescent="0.25">
      <c r="L38" s="282">
        <v>45078</v>
      </c>
      <c r="M38" s="283">
        <v>49</v>
      </c>
      <c r="N38" s="283">
        <v>0.44500000000000001</v>
      </c>
      <c r="O38" s="282">
        <v>45444</v>
      </c>
      <c r="P38" s="283">
        <v>1.2</v>
      </c>
      <c r="Q38" s="283">
        <v>0.79700000000000004</v>
      </c>
      <c r="R38" s="282">
        <v>45809</v>
      </c>
      <c r="S38" s="283">
        <v>8.1</v>
      </c>
      <c r="T38" s="283">
        <v>1.496</v>
      </c>
    </row>
    <row r="39" spans="1:20" x14ac:dyDescent="0.25">
      <c r="L39" s="282">
        <v>45108</v>
      </c>
      <c r="M39" s="283">
        <v>0</v>
      </c>
      <c r="N39" s="283">
        <v>0.13300000000000001</v>
      </c>
      <c r="O39" s="282">
        <v>45474</v>
      </c>
      <c r="P39" s="283">
        <v>0</v>
      </c>
      <c r="Q39" s="283">
        <v>0.379</v>
      </c>
      <c r="R39" s="282">
        <v>45839</v>
      </c>
      <c r="S39" s="283">
        <v>0</v>
      </c>
      <c r="T39" s="283">
        <v>0.41199999999999998</v>
      </c>
    </row>
    <row r="40" spans="1:20" x14ac:dyDescent="0.25">
      <c r="L40" s="282">
        <v>45139</v>
      </c>
      <c r="M40" s="283">
        <v>0</v>
      </c>
      <c r="N40" s="283">
        <v>8.7999999999999995E-2</v>
      </c>
      <c r="O40" s="282">
        <v>45505</v>
      </c>
      <c r="P40" s="283">
        <v>3.3</v>
      </c>
      <c r="Q40" s="283">
        <v>0.22</v>
      </c>
      <c r="R40" s="282">
        <v>45870</v>
      </c>
      <c r="S40" s="283">
        <v>2.1</v>
      </c>
      <c r="T40" s="283">
        <v>0.24199999999999999</v>
      </c>
    </row>
    <row r="41" spans="1:20" x14ac:dyDescent="0.25">
      <c r="L41" s="282">
        <v>45170</v>
      </c>
      <c r="M41" s="283">
        <v>13.1</v>
      </c>
      <c r="N41" s="283">
        <v>8.3000000000000004E-2</v>
      </c>
      <c r="O41" s="282">
        <v>45536</v>
      </c>
      <c r="P41" s="283">
        <v>16.3</v>
      </c>
      <c r="Q41" s="283">
        <v>0.17799999999999999</v>
      </c>
      <c r="R41" s="282">
        <v>45901</v>
      </c>
      <c r="S41" s="283">
        <v>0</v>
      </c>
      <c r="T41" s="283">
        <v>0.159</v>
      </c>
    </row>
    <row r="42" spans="1:20" x14ac:dyDescent="0.25">
      <c r="M42">
        <f>SUM(M30:M41)</f>
        <v>301.05000000000007</v>
      </c>
      <c r="P42">
        <f>SUM(P30:P41)</f>
        <v>444.59999999999997</v>
      </c>
      <c r="S42">
        <f>SUM(S30:S41)</f>
        <v>406.50000000000006</v>
      </c>
    </row>
  </sheetData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123F-F609-49AC-A244-49B35302A893}">
  <dimension ref="A1:O60"/>
  <sheetViews>
    <sheetView topLeftCell="A33" workbookViewId="0">
      <selection activeCell="M58" sqref="M58"/>
    </sheetView>
  </sheetViews>
  <sheetFormatPr baseColWidth="10" defaultRowHeight="13.2" x14ac:dyDescent="0.25"/>
  <cols>
    <col min="1" max="1" width="6.77734375" style="178" bestFit="1" customWidth="1"/>
    <col min="2" max="2" width="5.77734375" style="321" customWidth="1"/>
    <col min="3" max="3" width="5.77734375" style="322" customWidth="1"/>
    <col min="4" max="4" width="5.77734375" style="323" customWidth="1"/>
    <col min="5" max="6" width="5.77734375" style="321" customWidth="1"/>
    <col min="7" max="7" width="14.109375" bestFit="1" customWidth="1"/>
    <col min="8" max="9" width="8.88671875" customWidth="1"/>
    <col min="10" max="10" width="23" bestFit="1" customWidth="1"/>
  </cols>
  <sheetData>
    <row r="1" spans="1:6" x14ac:dyDescent="0.25">
      <c r="A1" s="326" t="s">
        <v>90</v>
      </c>
      <c r="B1" s="336" t="s">
        <v>23</v>
      </c>
      <c r="C1" s="336" t="s">
        <v>129</v>
      </c>
      <c r="D1" s="336" t="s">
        <v>25</v>
      </c>
      <c r="E1" s="336" t="s">
        <v>26</v>
      </c>
      <c r="F1" s="337" t="s">
        <v>27</v>
      </c>
    </row>
    <row r="2" spans="1:6" x14ac:dyDescent="0.25">
      <c r="A2" s="301">
        <v>1947</v>
      </c>
      <c r="B2" s="324">
        <v>1225</v>
      </c>
      <c r="C2" s="325">
        <v>1432</v>
      </c>
      <c r="D2" s="324">
        <v>696</v>
      </c>
      <c r="E2" s="324">
        <v>390</v>
      </c>
      <c r="F2" s="327">
        <v>306</v>
      </c>
    </row>
    <row r="3" spans="1:6" x14ac:dyDescent="0.25">
      <c r="A3" s="301">
        <v>1948</v>
      </c>
      <c r="B3" s="324">
        <v>1093</v>
      </c>
      <c r="C3" s="325">
        <v>1492</v>
      </c>
      <c r="D3" s="324">
        <v>680</v>
      </c>
      <c r="E3" s="324">
        <v>362</v>
      </c>
      <c r="F3" s="327">
        <v>283</v>
      </c>
    </row>
    <row r="4" spans="1:6" x14ac:dyDescent="0.25">
      <c r="A4" s="301">
        <v>1949</v>
      </c>
      <c r="B4" s="324">
        <v>533</v>
      </c>
      <c r="C4" s="325">
        <v>508</v>
      </c>
      <c r="D4" s="324">
        <v>182</v>
      </c>
      <c r="E4" s="324">
        <v>128</v>
      </c>
      <c r="F4" s="327">
        <v>207</v>
      </c>
    </row>
    <row r="5" spans="1:6" x14ac:dyDescent="0.25">
      <c r="A5" s="301">
        <v>1950</v>
      </c>
      <c r="B5" s="324">
        <v>645</v>
      </c>
      <c r="C5" s="325">
        <v>459</v>
      </c>
      <c r="D5" s="324">
        <v>181</v>
      </c>
      <c r="E5" s="324">
        <v>148</v>
      </c>
      <c r="F5" s="327">
        <v>166</v>
      </c>
    </row>
    <row r="6" spans="1:6" x14ac:dyDescent="0.25">
      <c r="A6" s="301">
        <v>1951</v>
      </c>
      <c r="B6" s="324">
        <v>938</v>
      </c>
      <c r="C6" s="325">
        <v>1369</v>
      </c>
      <c r="D6" s="324">
        <v>844</v>
      </c>
      <c r="E6" s="324">
        <v>480</v>
      </c>
      <c r="F6" s="327">
        <v>446</v>
      </c>
    </row>
    <row r="7" spans="1:6" x14ac:dyDescent="0.25">
      <c r="A7" s="301">
        <v>1952</v>
      </c>
      <c r="B7" s="324">
        <v>1138</v>
      </c>
      <c r="C7" s="325">
        <v>1386</v>
      </c>
      <c r="D7" s="324">
        <v>786</v>
      </c>
      <c r="E7" s="324">
        <v>481</v>
      </c>
      <c r="F7" s="327">
        <v>452</v>
      </c>
    </row>
    <row r="8" spans="1:6" x14ac:dyDescent="0.25">
      <c r="A8" s="301">
        <v>1953</v>
      </c>
      <c r="B8" s="324">
        <v>785</v>
      </c>
      <c r="C8" s="325">
        <v>564</v>
      </c>
      <c r="D8" s="324">
        <v>312</v>
      </c>
      <c r="E8" s="324">
        <v>216</v>
      </c>
      <c r="F8" s="327">
        <v>234</v>
      </c>
    </row>
    <row r="9" spans="1:6" x14ac:dyDescent="0.25">
      <c r="A9" s="301">
        <v>1954</v>
      </c>
      <c r="B9" s="324">
        <v>1133</v>
      </c>
      <c r="C9" s="325">
        <v>1083</v>
      </c>
      <c r="D9" s="324">
        <v>589</v>
      </c>
      <c r="E9" s="324">
        <v>216</v>
      </c>
      <c r="F9" s="327">
        <v>260</v>
      </c>
    </row>
    <row r="10" spans="1:6" x14ac:dyDescent="0.25">
      <c r="A10" s="301">
        <v>1955</v>
      </c>
      <c r="B10" s="324">
        <v>1186</v>
      </c>
      <c r="C10" s="325">
        <v>1046</v>
      </c>
      <c r="D10" s="324">
        <v>632</v>
      </c>
      <c r="E10" s="324">
        <v>384</v>
      </c>
      <c r="F10" s="327">
        <v>327</v>
      </c>
    </row>
    <row r="11" spans="1:6" x14ac:dyDescent="0.25">
      <c r="A11" s="301">
        <v>1956</v>
      </c>
      <c r="B11" s="324">
        <v>1174</v>
      </c>
      <c r="C11" s="325">
        <v>1458</v>
      </c>
      <c r="D11" s="324">
        <v>926</v>
      </c>
      <c r="E11" s="324">
        <v>546</v>
      </c>
      <c r="F11" s="327">
        <v>389</v>
      </c>
    </row>
    <row r="12" spans="1:6" x14ac:dyDescent="0.25">
      <c r="A12" s="301">
        <v>1957</v>
      </c>
      <c r="B12" s="324">
        <v>1248</v>
      </c>
      <c r="C12" s="325">
        <v>879</v>
      </c>
      <c r="D12" s="324">
        <v>547</v>
      </c>
      <c r="E12" s="324">
        <v>327</v>
      </c>
      <c r="F12" s="327">
        <v>285</v>
      </c>
    </row>
    <row r="13" spans="1:6" x14ac:dyDescent="0.25">
      <c r="A13" s="301">
        <v>1958</v>
      </c>
      <c r="B13" s="324">
        <v>1255</v>
      </c>
      <c r="C13" s="325">
        <v>923</v>
      </c>
      <c r="D13" s="324">
        <v>495</v>
      </c>
      <c r="E13" s="324">
        <v>346</v>
      </c>
      <c r="F13" s="327">
        <v>311</v>
      </c>
    </row>
    <row r="14" spans="1:6" x14ac:dyDescent="0.25">
      <c r="A14" s="301">
        <v>1959</v>
      </c>
      <c r="B14" s="324">
        <v>1129</v>
      </c>
      <c r="C14" s="325">
        <v>1332</v>
      </c>
      <c r="D14" s="324">
        <v>916</v>
      </c>
      <c r="E14" s="324">
        <v>503</v>
      </c>
      <c r="F14" s="327">
        <v>415</v>
      </c>
    </row>
    <row r="15" spans="1:6" x14ac:dyDescent="0.25">
      <c r="A15" s="301">
        <v>1960</v>
      </c>
      <c r="B15" s="324">
        <v>1499</v>
      </c>
      <c r="C15" s="325">
        <v>1931</v>
      </c>
      <c r="D15" s="324">
        <v>1066</v>
      </c>
      <c r="E15" s="324">
        <v>599</v>
      </c>
      <c r="F15" s="327">
        <v>408</v>
      </c>
    </row>
    <row r="16" spans="1:6" x14ac:dyDescent="0.25">
      <c r="A16" s="301">
        <v>1961</v>
      </c>
      <c r="B16" s="324">
        <v>970</v>
      </c>
      <c r="C16" s="325">
        <v>848</v>
      </c>
      <c r="D16" s="324">
        <v>560</v>
      </c>
      <c r="E16" s="324">
        <v>368</v>
      </c>
      <c r="F16" s="327">
        <v>371</v>
      </c>
    </row>
    <row r="17" spans="1:6" x14ac:dyDescent="0.25">
      <c r="A17" s="301">
        <v>1962</v>
      </c>
      <c r="B17" s="324">
        <v>1459</v>
      </c>
      <c r="C17" s="325">
        <v>1481</v>
      </c>
      <c r="D17" s="324">
        <v>968</v>
      </c>
      <c r="E17" s="324">
        <v>490</v>
      </c>
      <c r="F17" s="327">
        <v>361</v>
      </c>
    </row>
    <row r="18" spans="1:6" x14ac:dyDescent="0.25">
      <c r="A18" s="301">
        <v>1963</v>
      </c>
      <c r="B18" s="324">
        <v>1471</v>
      </c>
      <c r="C18" s="325">
        <v>2050</v>
      </c>
      <c r="D18" s="324">
        <v>1622</v>
      </c>
      <c r="E18" s="324">
        <v>868</v>
      </c>
      <c r="F18" s="327">
        <v>603</v>
      </c>
    </row>
    <row r="19" spans="1:6" x14ac:dyDescent="0.25">
      <c r="A19" s="301">
        <v>1964</v>
      </c>
      <c r="B19" s="324">
        <v>1692</v>
      </c>
      <c r="C19" s="325">
        <v>1217</v>
      </c>
      <c r="D19" s="324">
        <v>839</v>
      </c>
      <c r="E19" s="324">
        <v>532</v>
      </c>
      <c r="F19" s="327">
        <v>401</v>
      </c>
    </row>
    <row r="20" spans="1:6" x14ac:dyDescent="0.25">
      <c r="A20" s="301">
        <v>1965</v>
      </c>
      <c r="B20" s="324">
        <v>1225</v>
      </c>
      <c r="C20" s="325">
        <v>910</v>
      </c>
      <c r="D20" s="324">
        <v>503</v>
      </c>
      <c r="E20" s="324">
        <v>377</v>
      </c>
      <c r="F20" s="327">
        <v>372</v>
      </c>
    </row>
    <row r="21" spans="1:6" x14ac:dyDescent="0.25">
      <c r="A21" s="301">
        <v>1966</v>
      </c>
      <c r="B21" s="324">
        <v>1264</v>
      </c>
      <c r="C21" s="325">
        <v>1244</v>
      </c>
      <c r="D21" s="324">
        <v>745</v>
      </c>
      <c r="E21" s="324">
        <v>412</v>
      </c>
      <c r="F21" s="327">
        <v>377</v>
      </c>
    </row>
    <row r="22" spans="1:6" x14ac:dyDescent="0.25">
      <c r="A22" s="301">
        <v>1967</v>
      </c>
      <c r="B22" s="324">
        <v>803</v>
      </c>
      <c r="C22" s="325">
        <v>880</v>
      </c>
      <c r="D22" s="324">
        <v>576</v>
      </c>
      <c r="E22" s="324">
        <v>351</v>
      </c>
      <c r="F22" s="327">
        <v>307</v>
      </c>
    </row>
    <row r="23" spans="1:6" x14ac:dyDescent="0.25">
      <c r="A23" s="301">
        <v>1968</v>
      </c>
      <c r="B23" s="324">
        <v>719</v>
      </c>
      <c r="C23" s="325">
        <v>826</v>
      </c>
      <c r="D23" s="324">
        <v>572</v>
      </c>
      <c r="E23" s="324">
        <v>363</v>
      </c>
      <c r="F23" s="327">
        <v>311</v>
      </c>
    </row>
    <row r="24" spans="1:6" x14ac:dyDescent="0.25">
      <c r="A24" s="301">
        <v>1969</v>
      </c>
      <c r="B24" s="324">
        <v>850</v>
      </c>
      <c r="C24" s="325">
        <v>850</v>
      </c>
      <c r="D24" s="324">
        <v>840</v>
      </c>
      <c r="E24" s="324">
        <v>220</v>
      </c>
      <c r="F24" s="327">
        <v>345</v>
      </c>
    </row>
    <row r="25" spans="1:6" ht="13.8" thickBot="1" x14ac:dyDescent="0.3">
      <c r="A25" s="302">
        <v>1970</v>
      </c>
      <c r="B25" s="333"/>
      <c r="C25" s="334"/>
      <c r="D25" s="333">
        <v>1469</v>
      </c>
      <c r="E25" s="333">
        <v>470</v>
      </c>
      <c r="F25" s="335">
        <v>390</v>
      </c>
    </row>
    <row r="26" spans="1:6" ht="13.8" thickBot="1" x14ac:dyDescent="0.3">
      <c r="A26" s="303"/>
      <c r="B26" s="328"/>
      <c r="D26" s="329"/>
      <c r="E26" s="328"/>
      <c r="F26" s="328"/>
    </row>
    <row r="27" spans="1:6" ht="13.8" thickBot="1" x14ac:dyDescent="0.3">
      <c r="A27" s="330" t="s">
        <v>130</v>
      </c>
      <c r="B27" s="331">
        <f>SUM(B2:B24)/23</f>
        <v>1105.8260869565217</v>
      </c>
      <c r="C27" s="331">
        <f>SUM(C2:C24)/23</f>
        <v>1137.7391304347825</v>
      </c>
      <c r="D27" s="331">
        <f>SUM(D2:D24)/24</f>
        <v>669.875</v>
      </c>
      <c r="E27" s="331">
        <f t="shared" ref="E27:F27" si="0">SUM(E2:E24)/23</f>
        <v>395.95652173913044</v>
      </c>
      <c r="F27" s="332">
        <f t="shared" si="0"/>
        <v>345.08695652173913</v>
      </c>
    </row>
    <row r="28" spans="1:6" x14ac:dyDescent="0.25">
      <c r="D28" s="321"/>
    </row>
    <row r="30" spans="1:6" x14ac:dyDescent="0.25">
      <c r="A30" s="338" t="s">
        <v>90</v>
      </c>
      <c r="B30" s="339" t="s">
        <v>23</v>
      </c>
      <c r="C30" s="339" t="s">
        <v>129</v>
      </c>
      <c r="D30" s="339" t="s">
        <v>25</v>
      </c>
      <c r="E30" s="339" t="s">
        <v>26</v>
      </c>
      <c r="F30" s="339" t="s">
        <v>27</v>
      </c>
    </row>
    <row r="31" spans="1:6" x14ac:dyDescent="0.25">
      <c r="A31" s="340">
        <v>2016</v>
      </c>
      <c r="B31" s="341">
        <v>1229</v>
      </c>
      <c r="C31" s="341">
        <v>971</v>
      </c>
      <c r="D31" s="341">
        <v>491</v>
      </c>
      <c r="E31" s="341">
        <v>208</v>
      </c>
      <c r="F31" s="341">
        <v>180</v>
      </c>
    </row>
    <row r="32" spans="1:6" x14ac:dyDescent="0.25">
      <c r="A32" s="340">
        <v>2017</v>
      </c>
      <c r="B32" s="341">
        <v>791</v>
      </c>
      <c r="C32" s="341">
        <v>403</v>
      </c>
      <c r="D32" s="341">
        <v>216</v>
      </c>
      <c r="E32" s="341">
        <v>207</v>
      </c>
      <c r="F32" s="342">
        <v>186</v>
      </c>
    </row>
    <row r="33" spans="1:15" x14ac:dyDescent="0.25">
      <c r="A33" s="340">
        <v>2018</v>
      </c>
      <c r="B33" s="341">
        <v>2085</v>
      </c>
      <c r="C33" s="341">
        <v>2041.9999999999998</v>
      </c>
      <c r="D33" s="341">
        <v>1121</v>
      </c>
      <c r="E33" s="341">
        <v>620</v>
      </c>
      <c r="F33" s="341">
        <v>487</v>
      </c>
    </row>
    <row r="34" spans="1:15" x14ac:dyDescent="0.25">
      <c r="A34" s="340">
        <v>2019</v>
      </c>
      <c r="B34" s="341">
        <v>1125</v>
      </c>
      <c r="C34" s="341">
        <v>686</v>
      </c>
      <c r="D34" s="341">
        <v>258</v>
      </c>
      <c r="E34" s="341">
        <v>178</v>
      </c>
      <c r="F34" s="341">
        <v>167</v>
      </c>
    </row>
    <row r="35" spans="1:15" x14ac:dyDescent="0.25">
      <c r="A35" s="340">
        <v>2020</v>
      </c>
      <c r="B35" s="341">
        <v>1026</v>
      </c>
      <c r="C35" s="341">
        <v>602</v>
      </c>
      <c r="D35" s="341">
        <v>244</v>
      </c>
      <c r="E35" s="341">
        <v>138</v>
      </c>
      <c r="F35" s="341">
        <v>129</v>
      </c>
    </row>
    <row r="36" spans="1:15" x14ac:dyDescent="0.25">
      <c r="A36" s="340">
        <v>2021</v>
      </c>
      <c r="B36" s="341">
        <v>1199</v>
      </c>
      <c r="C36" s="341">
        <v>765</v>
      </c>
      <c r="D36" s="341">
        <v>235</v>
      </c>
      <c r="E36" s="341">
        <v>139</v>
      </c>
      <c r="F36" s="341">
        <v>103</v>
      </c>
    </row>
    <row r="37" spans="1:15" x14ac:dyDescent="0.25">
      <c r="A37" s="340">
        <v>2022</v>
      </c>
      <c r="B37" s="341">
        <v>1547</v>
      </c>
      <c r="C37" s="341">
        <v>556</v>
      </c>
      <c r="D37" s="341">
        <v>223</v>
      </c>
      <c r="E37" s="341">
        <v>146</v>
      </c>
      <c r="F37" s="341">
        <v>121</v>
      </c>
    </row>
    <row r="38" spans="1:15" x14ac:dyDescent="0.25">
      <c r="A38" s="340">
        <v>2023</v>
      </c>
      <c r="B38" s="341">
        <v>357</v>
      </c>
      <c r="C38" s="341">
        <v>445</v>
      </c>
      <c r="D38" s="341">
        <v>133</v>
      </c>
      <c r="E38" s="341">
        <v>88</v>
      </c>
      <c r="F38" s="341">
        <v>83</v>
      </c>
    </row>
    <row r="39" spans="1:15" x14ac:dyDescent="0.25">
      <c r="A39" s="340">
        <v>2024</v>
      </c>
      <c r="B39" s="341">
        <v>1520</v>
      </c>
      <c r="C39" s="341">
        <v>797</v>
      </c>
      <c r="D39" s="341">
        <v>379</v>
      </c>
      <c r="E39" s="341">
        <v>220</v>
      </c>
      <c r="F39" s="341">
        <v>178</v>
      </c>
    </row>
    <row r="40" spans="1:15" x14ac:dyDescent="0.25">
      <c r="A40" s="340">
        <v>2025</v>
      </c>
      <c r="B40" s="341">
        <v>1727</v>
      </c>
      <c r="C40" s="341">
        <v>1496</v>
      </c>
      <c r="D40" s="341">
        <v>412</v>
      </c>
      <c r="E40" s="341">
        <v>242</v>
      </c>
      <c r="F40" s="341">
        <v>159</v>
      </c>
    </row>
    <row r="41" spans="1:15" ht="13.8" thickBot="1" x14ac:dyDescent="0.3">
      <c r="F41"/>
    </row>
    <row r="42" spans="1:15" ht="13.8" thickBot="1" x14ac:dyDescent="0.3">
      <c r="A42" s="330" t="s">
        <v>130</v>
      </c>
      <c r="B42" s="331">
        <f>SUM(B31:B40)/10</f>
        <v>1260.5999999999999</v>
      </c>
      <c r="C42" s="331">
        <f t="shared" ref="C42:F42" si="1">SUM(C31:C40)/10</f>
        <v>876.3</v>
      </c>
      <c r="D42" s="331">
        <f t="shared" si="1"/>
        <v>371.2</v>
      </c>
      <c r="E42" s="331">
        <f t="shared" si="1"/>
        <v>218.6</v>
      </c>
      <c r="F42" s="331">
        <f t="shared" si="1"/>
        <v>179.3</v>
      </c>
    </row>
    <row r="45" spans="1:15" x14ac:dyDescent="0.25">
      <c r="B45" s="321">
        <f t="shared" ref="B45" si="2">G41*1000</f>
        <v>0</v>
      </c>
    </row>
    <row r="48" spans="1:15" x14ac:dyDescent="0.25">
      <c r="K48" t="s">
        <v>23</v>
      </c>
      <c r="L48" t="s">
        <v>24</v>
      </c>
      <c r="M48" t="s">
        <v>25</v>
      </c>
      <c r="N48" t="s">
        <v>26</v>
      </c>
      <c r="O48" t="s">
        <v>27</v>
      </c>
    </row>
    <row r="49" spans="9:15" x14ac:dyDescent="0.25">
      <c r="J49" t="s">
        <v>131</v>
      </c>
      <c r="K49" s="321">
        <v>1106</v>
      </c>
      <c r="L49" s="321">
        <v>1138</v>
      </c>
      <c r="M49">
        <v>670</v>
      </c>
      <c r="N49">
        <v>396</v>
      </c>
      <c r="O49">
        <v>345</v>
      </c>
    </row>
    <row r="50" spans="9:15" x14ac:dyDescent="0.25">
      <c r="J50" t="s">
        <v>132</v>
      </c>
      <c r="K50" s="321">
        <v>1261</v>
      </c>
      <c r="L50">
        <v>876</v>
      </c>
      <c r="M50">
        <v>371</v>
      </c>
      <c r="N50">
        <v>219</v>
      </c>
      <c r="O50">
        <v>179</v>
      </c>
    </row>
    <row r="51" spans="9:15" x14ac:dyDescent="0.25">
      <c r="J51" t="s">
        <v>133</v>
      </c>
      <c r="K51" s="321">
        <f>K50-K49</f>
        <v>155</v>
      </c>
      <c r="L51" s="321">
        <f t="shared" ref="L51:O51" si="3">L50-L49</f>
        <v>-262</v>
      </c>
      <c r="M51" s="321">
        <f t="shared" si="3"/>
        <v>-299</v>
      </c>
      <c r="N51" s="321">
        <f t="shared" si="3"/>
        <v>-177</v>
      </c>
      <c r="O51" s="321">
        <f t="shared" si="3"/>
        <v>-166</v>
      </c>
    </row>
    <row r="52" spans="9:15" x14ac:dyDescent="0.25">
      <c r="M52" s="291">
        <f>(M50*100)/M49</f>
        <v>55.373134328358212</v>
      </c>
      <c r="N52" s="291">
        <f t="shared" ref="N52:O52" si="4">(N50*100)/N49</f>
        <v>55.303030303030305</v>
      </c>
      <c r="O52" s="291">
        <f t="shared" si="4"/>
        <v>51.884057971014492</v>
      </c>
    </row>
    <row r="53" spans="9:15" x14ac:dyDescent="0.25">
      <c r="M53" s="291">
        <f>(M51*100)/M49</f>
        <v>-44.626865671641788</v>
      </c>
      <c r="N53" s="291">
        <f t="shared" ref="N53:O53" si="5">(N51*100)/N49</f>
        <v>-44.696969696969695</v>
      </c>
      <c r="O53" s="291">
        <f t="shared" si="5"/>
        <v>-48.115942028985508</v>
      </c>
    </row>
    <row r="58" spans="9:15" x14ac:dyDescent="0.25">
      <c r="I58" s="343" t="s">
        <v>134</v>
      </c>
      <c r="K58">
        <v>43824</v>
      </c>
      <c r="L58">
        <v>3</v>
      </c>
      <c r="M58">
        <f>K58*L58</f>
        <v>131472</v>
      </c>
    </row>
    <row r="59" spans="9:15" x14ac:dyDescent="0.25">
      <c r="I59" s="343" t="s">
        <v>136</v>
      </c>
      <c r="K59">
        <v>0.42</v>
      </c>
      <c r="M59">
        <f>K59-0.14</f>
        <v>0.27999999999999997</v>
      </c>
    </row>
    <row r="60" spans="9:15" x14ac:dyDescent="0.25">
      <c r="I60" t="s">
        <v>135</v>
      </c>
      <c r="K60">
        <v>21</v>
      </c>
    </row>
  </sheetData>
  <phoneticPr fontId="2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E87D-1F8D-4D1C-B8ED-0B1D69B5521E}">
  <dimension ref="A156:AMK208"/>
  <sheetViews>
    <sheetView topLeftCell="A190" workbookViewId="0">
      <selection activeCell="C212" sqref="C212"/>
    </sheetView>
  </sheetViews>
  <sheetFormatPr baseColWidth="10" defaultRowHeight="13.2" x14ac:dyDescent="0.25"/>
  <sheetData>
    <row r="156" spans="1:1025" ht="13.8" x14ac:dyDescent="0.25">
      <c r="A156" s="186"/>
      <c r="B156" s="186"/>
      <c r="C156" s="259" t="s">
        <v>54</v>
      </c>
      <c r="D156" s="259"/>
      <c r="E156" s="260">
        <f>AVERAGE(DATOS!B368,DATOS!D368,DATOS!F368,DATOS!H368,DATOS!J368)</f>
        <v>425.35</v>
      </c>
      <c r="F156" s="186"/>
      <c r="G156" s="186"/>
      <c r="H156" s="186"/>
      <c r="I156" s="186"/>
      <c r="J156" s="186"/>
      <c r="K156" s="186"/>
      <c r="L156" s="186"/>
      <c r="M156" s="186"/>
      <c r="AL156" s="2"/>
      <c r="AM156" s="2"/>
      <c r="AN156" s="2"/>
      <c r="AO156" s="284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  <c r="LM156" s="2"/>
      <c r="LN156" s="2"/>
      <c r="LO156" s="2"/>
      <c r="LP156" s="2"/>
      <c r="LQ156" s="2"/>
      <c r="LR156" s="2"/>
      <c r="LS156" s="2"/>
      <c r="LT156" s="2"/>
      <c r="LU156" s="2"/>
      <c r="LV156" s="2"/>
      <c r="LW156" s="2"/>
      <c r="LX156" s="2"/>
      <c r="LY156" s="2"/>
      <c r="LZ156" s="2"/>
      <c r="MA156" s="2"/>
      <c r="MB156" s="2"/>
      <c r="MC156" s="2"/>
      <c r="MD156" s="2"/>
      <c r="ME156" s="2"/>
      <c r="MF156" s="2"/>
      <c r="MG156" s="2"/>
      <c r="MH156" s="2"/>
      <c r="MI156" s="2"/>
      <c r="MJ156" s="2"/>
      <c r="MK156" s="2"/>
      <c r="ML156" s="2"/>
      <c r="MM156" s="2"/>
      <c r="MN156" s="2"/>
      <c r="MO156" s="2"/>
      <c r="MP156" s="2"/>
      <c r="MQ156" s="2"/>
      <c r="MR156" s="2"/>
      <c r="MS156" s="2"/>
      <c r="MT156" s="2"/>
      <c r="MU156" s="2"/>
      <c r="MV156" s="2"/>
      <c r="MW156" s="2"/>
      <c r="MX156" s="2"/>
      <c r="MY156" s="2"/>
      <c r="MZ156" s="2"/>
      <c r="NA156" s="2"/>
      <c r="NB156" s="2"/>
      <c r="NC156" s="2"/>
      <c r="ND156" s="2"/>
      <c r="NE156" s="2"/>
      <c r="NF156" s="2"/>
      <c r="NG156" s="2"/>
      <c r="NH156" s="2"/>
      <c r="NI156" s="2"/>
      <c r="NJ156" s="2"/>
      <c r="NK156" s="2"/>
      <c r="NL156" s="2"/>
      <c r="NM156" s="2"/>
      <c r="NN156" s="2"/>
      <c r="NO156" s="2"/>
      <c r="NP156" s="2"/>
      <c r="NQ156" s="2"/>
      <c r="NR156" s="2"/>
      <c r="NS156" s="2"/>
      <c r="NT156" s="2"/>
      <c r="NU156" s="2"/>
      <c r="NV156" s="2"/>
      <c r="NW156" s="2"/>
      <c r="NX156" s="2"/>
      <c r="NY156" s="2"/>
      <c r="NZ156" s="2"/>
      <c r="OA156" s="2"/>
      <c r="OB156" s="2"/>
      <c r="OC156" s="2"/>
      <c r="OD156" s="2"/>
      <c r="OE156" s="2"/>
      <c r="OF156" s="2"/>
      <c r="OG156" s="2"/>
      <c r="OH156" s="2"/>
      <c r="OI156" s="2"/>
      <c r="OJ156" s="2"/>
      <c r="OK156" s="2"/>
      <c r="OL156" s="2"/>
      <c r="OM156" s="2"/>
      <c r="ON156" s="2"/>
      <c r="OO156" s="2"/>
      <c r="OP156" s="2"/>
      <c r="OQ156" s="2"/>
      <c r="OR156" s="2"/>
      <c r="OS156" s="2"/>
      <c r="OT156" s="2"/>
      <c r="OU156" s="2"/>
      <c r="OV156" s="2"/>
      <c r="OW156" s="2"/>
      <c r="OX156" s="2"/>
      <c r="OY156" s="2"/>
      <c r="OZ156" s="2"/>
      <c r="PA156" s="2"/>
      <c r="PB156" s="2"/>
      <c r="PC156" s="2"/>
      <c r="PD156" s="2"/>
      <c r="PE156" s="2"/>
      <c r="PF156" s="2"/>
      <c r="PG156" s="2"/>
      <c r="PH156" s="2"/>
      <c r="PI156" s="2"/>
      <c r="PJ156" s="2"/>
      <c r="PK156" s="2"/>
      <c r="PL156" s="2"/>
      <c r="PM156" s="2"/>
      <c r="PN156" s="2"/>
      <c r="PO156" s="2"/>
      <c r="PP156" s="2"/>
      <c r="PQ156" s="2"/>
      <c r="PR156" s="2"/>
      <c r="PS156" s="2"/>
      <c r="PT156" s="2"/>
      <c r="PU156" s="2"/>
      <c r="PV156" s="2"/>
      <c r="PW156" s="2"/>
      <c r="PX156" s="2"/>
      <c r="PY156" s="2"/>
      <c r="PZ156" s="2"/>
      <c r="QA156" s="2"/>
      <c r="QB156" s="2"/>
      <c r="QC156" s="2"/>
      <c r="QD156" s="2"/>
      <c r="QE156" s="2"/>
      <c r="QF156" s="2"/>
      <c r="QG156" s="2"/>
      <c r="QH156" s="2"/>
      <c r="QI156" s="2"/>
      <c r="QJ156" s="2"/>
      <c r="QK156" s="2"/>
      <c r="QL156" s="2"/>
      <c r="QM156" s="2"/>
      <c r="QN156" s="2"/>
      <c r="QO156" s="2"/>
      <c r="QP156" s="2"/>
      <c r="QQ156" s="2"/>
      <c r="QR156" s="2"/>
      <c r="QS156" s="2"/>
      <c r="QT156" s="2"/>
      <c r="QU156" s="2"/>
      <c r="QV156" s="2"/>
      <c r="QW156" s="2"/>
      <c r="QX156" s="2"/>
      <c r="QY156" s="2"/>
      <c r="QZ156" s="2"/>
      <c r="RA156" s="2"/>
      <c r="RB156" s="2"/>
      <c r="RC156" s="2"/>
      <c r="RD156" s="2"/>
      <c r="RE156" s="2"/>
      <c r="RF156" s="2"/>
      <c r="RG156" s="2"/>
      <c r="RH156" s="2"/>
      <c r="RI156" s="2"/>
      <c r="RJ156" s="2"/>
      <c r="RK156" s="2"/>
      <c r="RL156" s="2"/>
      <c r="RM156" s="2"/>
      <c r="RN156" s="2"/>
      <c r="RO156" s="2"/>
      <c r="RP156" s="2"/>
      <c r="RQ156" s="2"/>
      <c r="RR156" s="2"/>
      <c r="RS156" s="2"/>
      <c r="RT156" s="2"/>
      <c r="RU156" s="2"/>
      <c r="RV156" s="2"/>
      <c r="RW156" s="2"/>
      <c r="RX156" s="2"/>
      <c r="RY156" s="2"/>
      <c r="RZ156" s="2"/>
      <c r="SA156" s="2"/>
      <c r="SB156" s="2"/>
      <c r="SC156" s="2"/>
      <c r="SD156" s="2"/>
      <c r="SE156" s="2"/>
      <c r="SF156" s="2"/>
      <c r="SG156" s="2"/>
      <c r="SH156" s="2"/>
      <c r="SI156" s="2"/>
      <c r="SJ156" s="2"/>
      <c r="SK156" s="2"/>
      <c r="SL156" s="2"/>
      <c r="SM156" s="2"/>
      <c r="SN156" s="2"/>
      <c r="SO156" s="2"/>
      <c r="SP156" s="2"/>
      <c r="SQ156" s="2"/>
      <c r="SR156" s="2"/>
      <c r="SS156" s="2"/>
      <c r="ST156" s="2"/>
      <c r="SU156" s="2"/>
      <c r="SV156" s="2"/>
      <c r="SW156" s="2"/>
      <c r="SX156" s="2"/>
      <c r="SY156" s="2"/>
      <c r="SZ156" s="2"/>
      <c r="TA156" s="2"/>
      <c r="TB156" s="2"/>
      <c r="TC156" s="2"/>
      <c r="TD156" s="2"/>
      <c r="TE156" s="2"/>
      <c r="TF156" s="2"/>
      <c r="TG156" s="2"/>
      <c r="TH156" s="2"/>
      <c r="TI156" s="2"/>
      <c r="TJ156" s="2"/>
      <c r="TK156" s="2"/>
      <c r="TL156" s="2"/>
      <c r="TM156" s="2"/>
      <c r="TN156" s="2"/>
      <c r="TO156" s="2"/>
      <c r="TP156" s="2"/>
      <c r="TQ156" s="2"/>
      <c r="TR156" s="2"/>
      <c r="TS156" s="2"/>
      <c r="TT156" s="2"/>
      <c r="TU156" s="2"/>
      <c r="TV156" s="2"/>
      <c r="TW156" s="2"/>
      <c r="TX156" s="2"/>
      <c r="TY156" s="2"/>
      <c r="TZ156" s="2"/>
      <c r="UA156" s="2"/>
      <c r="UB156" s="2"/>
      <c r="UC156" s="2"/>
      <c r="UD156" s="2"/>
      <c r="UE156" s="2"/>
      <c r="UF156" s="2"/>
      <c r="UG156" s="2"/>
      <c r="UH156" s="2"/>
      <c r="UI156" s="2"/>
      <c r="UJ156" s="2"/>
      <c r="UK156" s="2"/>
      <c r="UL156" s="2"/>
      <c r="UM156" s="2"/>
      <c r="UN156" s="2"/>
      <c r="UO156" s="2"/>
      <c r="UP156" s="2"/>
      <c r="UQ156" s="2"/>
      <c r="UR156" s="2"/>
      <c r="US156" s="2"/>
      <c r="UT156" s="2"/>
      <c r="UU156" s="2"/>
      <c r="UV156" s="2"/>
      <c r="UW156" s="2"/>
      <c r="UX156" s="2"/>
      <c r="UY156" s="2"/>
      <c r="UZ156" s="2"/>
      <c r="VA156" s="2"/>
      <c r="VB156" s="2"/>
      <c r="VC156" s="2"/>
      <c r="VD156" s="2"/>
      <c r="VE156" s="2"/>
      <c r="VF156" s="2"/>
      <c r="VG156" s="2"/>
      <c r="VH156" s="2"/>
      <c r="VI156" s="2"/>
      <c r="VJ156" s="2"/>
      <c r="VK156" s="2"/>
      <c r="VL156" s="2"/>
      <c r="VM156" s="2"/>
      <c r="VN156" s="2"/>
      <c r="VO156" s="2"/>
      <c r="VP156" s="2"/>
      <c r="VQ156" s="2"/>
      <c r="VR156" s="2"/>
      <c r="VS156" s="2"/>
      <c r="VT156" s="2"/>
      <c r="VU156" s="2"/>
      <c r="VV156" s="2"/>
      <c r="VW156" s="2"/>
      <c r="VX156" s="2"/>
      <c r="VY156" s="2"/>
      <c r="VZ156" s="2"/>
      <c r="WA156" s="2"/>
      <c r="WB156" s="2"/>
      <c r="WC156" s="2"/>
      <c r="WD156" s="2"/>
      <c r="WE156" s="2"/>
      <c r="WF156" s="2"/>
      <c r="WG156" s="2"/>
      <c r="WH156" s="2"/>
      <c r="WI156" s="2"/>
      <c r="WJ156" s="2"/>
      <c r="WK156" s="2"/>
      <c r="WL156" s="2"/>
      <c r="WM156" s="2"/>
      <c r="WN156" s="2"/>
      <c r="WO156" s="2"/>
      <c r="WP156" s="2"/>
      <c r="WQ156" s="2"/>
      <c r="WR156" s="2"/>
      <c r="WS156" s="2"/>
      <c r="WT156" s="2"/>
      <c r="WU156" s="2"/>
      <c r="WV156" s="2"/>
      <c r="WW156" s="2"/>
      <c r="WX156" s="2"/>
      <c r="WY156" s="2"/>
      <c r="WZ156" s="2"/>
      <c r="XA156" s="2"/>
      <c r="XB156" s="2"/>
      <c r="XC156" s="2"/>
      <c r="XD156" s="2"/>
      <c r="XE156" s="2"/>
      <c r="XF156" s="2"/>
      <c r="XG156" s="2"/>
      <c r="XH156" s="2"/>
      <c r="XI156" s="2"/>
      <c r="XJ156" s="2"/>
      <c r="XK156" s="2"/>
      <c r="XL156" s="2"/>
      <c r="XM156" s="2"/>
      <c r="XN156" s="2"/>
      <c r="XO156" s="2"/>
      <c r="XP156" s="2"/>
      <c r="XQ156" s="2"/>
      <c r="XR156" s="2"/>
      <c r="XS156" s="2"/>
      <c r="XT156" s="2"/>
      <c r="XU156" s="2"/>
      <c r="XV156" s="2"/>
      <c r="XW156" s="2"/>
      <c r="XX156" s="2"/>
      <c r="XY156" s="2"/>
      <c r="XZ156" s="2"/>
      <c r="YA156" s="2"/>
      <c r="YB156" s="2"/>
      <c r="YC156" s="2"/>
      <c r="YD156" s="2"/>
      <c r="YE156" s="2"/>
      <c r="YF156" s="2"/>
      <c r="YG156" s="2"/>
      <c r="YH156" s="2"/>
      <c r="YI156" s="2"/>
      <c r="YJ156" s="2"/>
      <c r="YK156" s="2"/>
      <c r="YL156" s="2"/>
      <c r="YM156" s="2"/>
      <c r="YN156" s="2"/>
      <c r="YO156" s="2"/>
      <c r="YP156" s="2"/>
      <c r="YQ156" s="2"/>
      <c r="YR156" s="2"/>
      <c r="YS156" s="2"/>
      <c r="YT156" s="2"/>
      <c r="YU156" s="2"/>
      <c r="YV156" s="2"/>
      <c r="YW156" s="2"/>
      <c r="YX156" s="2"/>
      <c r="YY156" s="2"/>
      <c r="YZ156" s="2"/>
      <c r="ZA156" s="2"/>
      <c r="ZB156" s="2"/>
      <c r="ZC156" s="2"/>
      <c r="ZD156" s="2"/>
      <c r="ZE156" s="2"/>
      <c r="ZF156" s="2"/>
      <c r="ZG156" s="2"/>
      <c r="ZH156" s="2"/>
      <c r="ZI156" s="2"/>
      <c r="ZJ156" s="2"/>
      <c r="ZK156" s="2"/>
      <c r="ZL156" s="2"/>
      <c r="ZM156" s="2"/>
      <c r="ZN156" s="2"/>
      <c r="ZO156" s="2"/>
      <c r="ZP156" s="2"/>
      <c r="ZQ156" s="2"/>
      <c r="ZR156" s="2"/>
      <c r="ZS156" s="2"/>
      <c r="ZT156" s="2"/>
      <c r="ZU156" s="2"/>
      <c r="ZV156" s="2"/>
      <c r="ZW156" s="2"/>
      <c r="ZX156" s="2"/>
      <c r="ZY156" s="2"/>
      <c r="ZZ156" s="2"/>
      <c r="AAA156" s="2"/>
      <c r="AAB156" s="2"/>
      <c r="AAC156" s="2"/>
      <c r="AAD156" s="2"/>
      <c r="AAE156" s="2"/>
      <c r="AAF156" s="2"/>
      <c r="AAG156" s="2"/>
      <c r="AAH156" s="2"/>
      <c r="AAI156" s="2"/>
      <c r="AAJ156" s="2"/>
      <c r="AAK156" s="2"/>
      <c r="AAL156" s="2"/>
      <c r="AAM156" s="2"/>
      <c r="AAN156" s="2"/>
      <c r="AAO156" s="2"/>
      <c r="AAP156" s="2"/>
      <c r="AAQ156" s="2"/>
      <c r="AAR156" s="2"/>
      <c r="AAS156" s="2"/>
      <c r="AAT156" s="2"/>
      <c r="AAU156" s="2"/>
      <c r="AAV156" s="2"/>
      <c r="AAW156" s="2"/>
      <c r="AAX156" s="2"/>
      <c r="AAY156" s="2"/>
      <c r="AAZ156" s="2"/>
      <c r="ABA156" s="2"/>
      <c r="ABB156" s="2"/>
      <c r="ABC156" s="2"/>
      <c r="ABD156" s="2"/>
      <c r="ABE156" s="2"/>
      <c r="ABF156" s="2"/>
      <c r="ABG156" s="2"/>
      <c r="ABH156" s="2"/>
      <c r="ABI156" s="2"/>
      <c r="ABJ156" s="2"/>
      <c r="ABK156" s="2"/>
      <c r="ABL156" s="2"/>
      <c r="ABM156" s="2"/>
      <c r="ABN156" s="2"/>
      <c r="ABO156" s="2"/>
      <c r="ABP156" s="2"/>
      <c r="ABQ156" s="2"/>
      <c r="ABR156" s="2"/>
      <c r="ABS156" s="2"/>
      <c r="ABT156" s="2"/>
      <c r="ABU156" s="2"/>
      <c r="ABV156" s="2"/>
      <c r="ABW156" s="2"/>
      <c r="ABX156" s="2"/>
      <c r="ABY156" s="2"/>
      <c r="ABZ156" s="2"/>
      <c r="ACA156" s="2"/>
      <c r="ACB156" s="2"/>
      <c r="ACC156" s="2"/>
      <c r="ACD156" s="2"/>
      <c r="ACE156" s="2"/>
      <c r="ACF156" s="2"/>
      <c r="ACG156" s="2"/>
      <c r="ACH156" s="2"/>
      <c r="ACI156" s="2"/>
      <c r="ACJ156" s="2"/>
      <c r="ACK156" s="2"/>
      <c r="ACL156" s="2"/>
      <c r="ACM156" s="2"/>
      <c r="ACN156" s="2"/>
      <c r="ACO156" s="2"/>
      <c r="ACP156" s="2"/>
      <c r="ACQ156" s="2"/>
      <c r="ACR156" s="2"/>
      <c r="ACS156" s="2"/>
      <c r="ACT156" s="2"/>
      <c r="ACU156" s="2"/>
      <c r="ACV156" s="2"/>
      <c r="ACW156" s="2"/>
      <c r="ACX156" s="2"/>
      <c r="ACY156" s="2"/>
      <c r="ACZ156" s="2"/>
      <c r="ADA156" s="2"/>
      <c r="ADB156" s="2"/>
      <c r="ADC156" s="2"/>
      <c r="ADD156" s="2"/>
      <c r="ADE156" s="2"/>
      <c r="ADF156" s="2"/>
      <c r="ADG156" s="2"/>
      <c r="ADH156" s="2"/>
      <c r="ADI156" s="2"/>
      <c r="ADJ156" s="2"/>
      <c r="ADK156" s="2"/>
      <c r="ADL156" s="2"/>
      <c r="ADM156" s="2"/>
      <c r="ADN156" s="2"/>
      <c r="ADO156" s="2"/>
      <c r="ADP156" s="2"/>
      <c r="ADQ156" s="2"/>
      <c r="ADR156" s="2"/>
      <c r="ADS156" s="2"/>
      <c r="ADT156" s="2"/>
      <c r="ADU156" s="2"/>
      <c r="ADV156" s="2"/>
      <c r="ADW156" s="2"/>
      <c r="ADX156" s="2"/>
      <c r="ADY156" s="2"/>
      <c r="ADZ156" s="2"/>
      <c r="AEA156" s="2"/>
      <c r="AEB156" s="2"/>
      <c r="AEC156" s="2"/>
      <c r="AED156" s="2"/>
      <c r="AEE156" s="2"/>
      <c r="AEF156" s="2"/>
      <c r="AEG156" s="2"/>
      <c r="AEH156" s="2"/>
      <c r="AEI156" s="2"/>
      <c r="AEJ156" s="2"/>
      <c r="AEK156" s="2"/>
      <c r="AEL156" s="2"/>
      <c r="AEM156" s="2"/>
      <c r="AEN156" s="2"/>
      <c r="AEO156" s="2"/>
      <c r="AEP156" s="2"/>
      <c r="AEQ156" s="2"/>
      <c r="AER156" s="2"/>
      <c r="AES156" s="2"/>
      <c r="AET156" s="2"/>
      <c r="AEU156" s="2"/>
      <c r="AEV156" s="2"/>
      <c r="AEW156" s="2"/>
      <c r="AEX156" s="2"/>
      <c r="AEY156" s="2"/>
      <c r="AEZ156" s="2"/>
      <c r="AFA156" s="2"/>
      <c r="AFB156" s="2"/>
      <c r="AFC156" s="2"/>
      <c r="AFD156" s="2"/>
      <c r="AFE156" s="2"/>
      <c r="AFF156" s="2"/>
      <c r="AFG156" s="2"/>
      <c r="AFH156" s="2"/>
      <c r="AFI156" s="2"/>
      <c r="AFJ156" s="2"/>
      <c r="AFK156" s="2"/>
      <c r="AFL156" s="2"/>
      <c r="AFM156" s="2"/>
      <c r="AFN156" s="2"/>
      <c r="AFO156" s="2"/>
      <c r="AFP156" s="2"/>
      <c r="AFQ156" s="2"/>
      <c r="AFR156" s="2"/>
      <c r="AFS156" s="2"/>
      <c r="AFT156" s="2"/>
      <c r="AFU156" s="2"/>
      <c r="AFV156" s="2"/>
      <c r="AFW156" s="2"/>
      <c r="AFX156" s="2"/>
      <c r="AFY156" s="2"/>
      <c r="AFZ156" s="2"/>
      <c r="AGA156" s="2"/>
      <c r="AGB156" s="2"/>
      <c r="AGC156" s="2"/>
      <c r="AGD156" s="2"/>
      <c r="AGE156" s="2"/>
      <c r="AGF156" s="2"/>
      <c r="AGG156" s="2"/>
      <c r="AGH156" s="2"/>
      <c r="AGI156" s="2"/>
      <c r="AGJ156" s="2"/>
      <c r="AGK156" s="2"/>
      <c r="AGL156" s="2"/>
      <c r="AGM156" s="2"/>
      <c r="AGN156" s="2"/>
      <c r="AGO156" s="2"/>
      <c r="AGP156" s="2"/>
      <c r="AGQ156" s="2"/>
      <c r="AGR156" s="2"/>
      <c r="AGS156" s="2"/>
      <c r="AGT156" s="2"/>
      <c r="AGU156" s="2"/>
      <c r="AGV156" s="2"/>
      <c r="AGW156" s="2"/>
      <c r="AGX156" s="2"/>
      <c r="AGY156" s="2"/>
      <c r="AGZ156" s="2"/>
      <c r="AHA156" s="2"/>
      <c r="AHB156" s="2"/>
      <c r="AHC156" s="2"/>
      <c r="AHD156" s="2"/>
      <c r="AHE156" s="2"/>
      <c r="AHF156" s="2"/>
      <c r="AHG156" s="2"/>
      <c r="AHH156" s="2"/>
      <c r="AHI156" s="2"/>
      <c r="AHJ156" s="2"/>
      <c r="AHK156" s="2"/>
      <c r="AHL156" s="2"/>
      <c r="AHM156" s="2"/>
      <c r="AHN156" s="2"/>
      <c r="AHO156" s="2"/>
      <c r="AHP156" s="2"/>
      <c r="AHQ156" s="2"/>
      <c r="AHR156" s="2"/>
      <c r="AHS156" s="2"/>
      <c r="AHT156" s="2"/>
      <c r="AHU156" s="2"/>
      <c r="AHV156" s="2"/>
      <c r="AHW156" s="2"/>
      <c r="AHX156" s="2"/>
      <c r="AHY156" s="2"/>
      <c r="AHZ156" s="2"/>
      <c r="AIA156" s="2"/>
      <c r="AIB156" s="2"/>
      <c r="AIC156" s="2"/>
      <c r="AID156" s="2"/>
      <c r="AIE156" s="2"/>
      <c r="AIF156" s="2"/>
      <c r="AIG156" s="2"/>
      <c r="AIH156" s="2"/>
      <c r="AII156" s="2"/>
      <c r="AIJ156" s="2"/>
      <c r="AIK156" s="2"/>
      <c r="AIL156" s="2"/>
      <c r="AIM156" s="2"/>
      <c r="AIN156" s="2"/>
      <c r="AIO156" s="2"/>
      <c r="AIP156" s="2"/>
      <c r="AIQ156" s="2"/>
      <c r="AIR156" s="2"/>
      <c r="AIS156" s="2"/>
      <c r="AIT156" s="2"/>
      <c r="AIU156" s="2"/>
      <c r="AIV156" s="2"/>
      <c r="AIW156" s="2"/>
      <c r="AIX156" s="2"/>
      <c r="AIY156" s="2"/>
      <c r="AIZ156" s="2"/>
      <c r="AJA156" s="2"/>
      <c r="AJB156" s="2"/>
      <c r="AJC156" s="2"/>
      <c r="AJD156" s="2"/>
      <c r="AJE156" s="2"/>
      <c r="AJF156" s="2"/>
      <c r="AJG156" s="2"/>
      <c r="AJH156" s="2"/>
      <c r="AJI156" s="2"/>
      <c r="AJJ156" s="2"/>
      <c r="AJK156" s="2"/>
      <c r="AJL156" s="2"/>
      <c r="AJM156" s="2"/>
      <c r="AJN156" s="2"/>
      <c r="AJO156" s="2"/>
      <c r="AJP156" s="2"/>
      <c r="AJQ156" s="2"/>
      <c r="AJR156" s="2"/>
      <c r="AJS156" s="2"/>
      <c r="AJT156" s="2"/>
      <c r="AJU156" s="2"/>
      <c r="AJV156" s="2"/>
      <c r="AJW156" s="2"/>
      <c r="AJX156" s="2"/>
      <c r="AJY156" s="2"/>
      <c r="AJZ156" s="2"/>
      <c r="AKA156" s="2"/>
      <c r="AKB156" s="2"/>
      <c r="AKC156" s="2"/>
      <c r="AKD156" s="2"/>
      <c r="AKE156" s="2"/>
      <c r="AKF156" s="2"/>
      <c r="AKG156" s="2"/>
      <c r="AKH156" s="2"/>
      <c r="AKI156" s="2"/>
      <c r="AKJ156" s="2"/>
      <c r="AKK156" s="2"/>
      <c r="AKL156" s="2"/>
      <c r="AKM156" s="2"/>
      <c r="AKN156" s="2"/>
      <c r="AKO156" s="2"/>
      <c r="AKP156" s="2"/>
      <c r="AKQ156" s="2"/>
      <c r="AKR156" s="2"/>
      <c r="AKS156" s="2"/>
      <c r="AKT156" s="2"/>
      <c r="AKU156" s="2"/>
      <c r="AKV156" s="2"/>
      <c r="AKW156" s="2"/>
      <c r="AKX156" s="2"/>
      <c r="AKY156" s="2"/>
      <c r="AKZ156" s="2"/>
      <c r="ALA156" s="2"/>
      <c r="ALB156" s="2"/>
      <c r="ALC156" s="2"/>
      <c r="ALD156" s="2"/>
      <c r="ALE156" s="2"/>
      <c r="ALF156" s="2"/>
      <c r="ALG156" s="2"/>
      <c r="ALH156" s="2"/>
      <c r="ALI156" s="2"/>
      <c r="ALJ156" s="2"/>
      <c r="ALK156" s="2"/>
      <c r="ALL156" s="2"/>
      <c r="ALM156" s="2"/>
      <c r="ALN156" s="2"/>
      <c r="ALO156" s="2"/>
      <c r="ALP156" s="2"/>
      <c r="ALQ156" s="2"/>
      <c r="ALR156" s="2"/>
      <c r="ALS156" s="2"/>
      <c r="ALT156" s="2"/>
      <c r="ALU156" s="2"/>
      <c r="ALV156" s="2"/>
      <c r="ALW156" s="2"/>
      <c r="ALX156" s="2"/>
      <c r="ALY156" s="2"/>
      <c r="ALZ156" s="2"/>
      <c r="AMA156" s="2"/>
      <c r="AMB156" s="2"/>
      <c r="AMC156" s="2"/>
      <c r="AMD156" s="2"/>
      <c r="AME156" s="2"/>
      <c r="AMF156" s="2"/>
      <c r="AMG156" s="2"/>
      <c r="AMH156" s="2"/>
      <c r="AMI156" s="2"/>
      <c r="AMJ156" s="2"/>
      <c r="AMK156" s="2"/>
    </row>
    <row r="157" spans="1:1025" ht="13.8" x14ac:dyDescent="0.25">
      <c r="A157" s="186"/>
      <c r="B157" s="186"/>
      <c r="C157" s="261" t="s">
        <v>55</v>
      </c>
      <c r="D157" s="261"/>
      <c r="E157" s="262">
        <f>_xlfn.STDEV.S(DATOS!B368,DATOS!D368,DATOS!F368,DATOS!H368,DATOS!J368)</f>
        <v>87.800113895142445</v>
      </c>
      <c r="F157" s="186"/>
      <c r="G157" s="186"/>
      <c r="H157" s="186"/>
      <c r="I157" s="186"/>
      <c r="J157" s="186"/>
      <c r="K157" s="186"/>
      <c r="L157" s="186"/>
      <c r="M157" s="186"/>
      <c r="AL157" s="2"/>
      <c r="AM157" s="2"/>
      <c r="AN157" s="2"/>
      <c r="AO157" s="284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  <c r="LM157" s="2"/>
      <c r="LN157" s="2"/>
      <c r="LO157" s="2"/>
      <c r="LP157" s="2"/>
      <c r="LQ157" s="2"/>
      <c r="LR157" s="2"/>
      <c r="LS157" s="2"/>
      <c r="LT157" s="2"/>
      <c r="LU157" s="2"/>
      <c r="LV157" s="2"/>
      <c r="LW157" s="2"/>
      <c r="LX157" s="2"/>
      <c r="LY157" s="2"/>
      <c r="LZ157" s="2"/>
      <c r="MA157" s="2"/>
      <c r="MB157" s="2"/>
      <c r="MC157" s="2"/>
      <c r="MD157" s="2"/>
      <c r="ME157" s="2"/>
      <c r="MF157" s="2"/>
      <c r="MG157" s="2"/>
      <c r="MH157" s="2"/>
      <c r="MI157" s="2"/>
      <c r="MJ157" s="2"/>
      <c r="MK157" s="2"/>
      <c r="ML157" s="2"/>
      <c r="MM157" s="2"/>
      <c r="MN157" s="2"/>
      <c r="MO157" s="2"/>
      <c r="MP157" s="2"/>
      <c r="MQ157" s="2"/>
      <c r="MR157" s="2"/>
      <c r="MS157" s="2"/>
      <c r="MT157" s="2"/>
      <c r="MU157" s="2"/>
      <c r="MV157" s="2"/>
      <c r="MW157" s="2"/>
      <c r="MX157" s="2"/>
      <c r="MY157" s="2"/>
      <c r="MZ157" s="2"/>
      <c r="NA157" s="2"/>
      <c r="NB157" s="2"/>
      <c r="NC157" s="2"/>
      <c r="ND157" s="2"/>
      <c r="NE157" s="2"/>
      <c r="NF157" s="2"/>
      <c r="NG157" s="2"/>
      <c r="NH157" s="2"/>
      <c r="NI157" s="2"/>
      <c r="NJ157" s="2"/>
      <c r="NK157" s="2"/>
      <c r="NL157" s="2"/>
      <c r="NM157" s="2"/>
      <c r="NN157" s="2"/>
      <c r="NO157" s="2"/>
      <c r="NP157" s="2"/>
      <c r="NQ157" s="2"/>
      <c r="NR157" s="2"/>
      <c r="NS157" s="2"/>
      <c r="NT157" s="2"/>
      <c r="NU157" s="2"/>
      <c r="NV157" s="2"/>
      <c r="NW157" s="2"/>
      <c r="NX157" s="2"/>
      <c r="NY157" s="2"/>
      <c r="NZ157" s="2"/>
      <c r="OA157" s="2"/>
      <c r="OB157" s="2"/>
      <c r="OC157" s="2"/>
      <c r="OD157" s="2"/>
      <c r="OE157" s="2"/>
      <c r="OF157" s="2"/>
      <c r="OG157" s="2"/>
      <c r="OH157" s="2"/>
      <c r="OI157" s="2"/>
      <c r="OJ157" s="2"/>
      <c r="OK157" s="2"/>
      <c r="OL157" s="2"/>
      <c r="OM157" s="2"/>
      <c r="ON157" s="2"/>
      <c r="OO157" s="2"/>
      <c r="OP157" s="2"/>
      <c r="OQ157" s="2"/>
      <c r="OR157" s="2"/>
      <c r="OS157" s="2"/>
      <c r="OT157" s="2"/>
      <c r="OU157" s="2"/>
      <c r="OV157" s="2"/>
      <c r="OW157" s="2"/>
      <c r="OX157" s="2"/>
      <c r="OY157" s="2"/>
      <c r="OZ157" s="2"/>
      <c r="PA157" s="2"/>
      <c r="PB157" s="2"/>
      <c r="PC157" s="2"/>
      <c r="PD157" s="2"/>
      <c r="PE157" s="2"/>
      <c r="PF157" s="2"/>
      <c r="PG157" s="2"/>
      <c r="PH157" s="2"/>
      <c r="PI157" s="2"/>
      <c r="PJ157" s="2"/>
      <c r="PK157" s="2"/>
      <c r="PL157" s="2"/>
      <c r="PM157" s="2"/>
      <c r="PN157" s="2"/>
      <c r="PO157" s="2"/>
      <c r="PP157" s="2"/>
      <c r="PQ157" s="2"/>
      <c r="PR157" s="2"/>
      <c r="PS157" s="2"/>
      <c r="PT157" s="2"/>
      <c r="PU157" s="2"/>
      <c r="PV157" s="2"/>
      <c r="PW157" s="2"/>
      <c r="PX157" s="2"/>
      <c r="PY157" s="2"/>
      <c r="PZ157" s="2"/>
      <c r="QA157" s="2"/>
      <c r="QB157" s="2"/>
      <c r="QC157" s="2"/>
      <c r="QD157" s="2"/>
      <c r="QE157" s="2"/>
      <c r="QF157" s="2"/>
      <c r="QG157" s="2"/>
      <c r="QH157" s="2"/>
      <c r="QI157" s="2"/>
      <c r="QJ157" s="2"/>
      <c r="QK157" s="2"/>
      <c r="QL157" s="2"/>
      <c r="QM157" s="2"/>
      <c r="QN157" s="2"/>
      <c r="QO157" s="2"/>
      <c r="QP157" s="2"/>
      <c r="QQ157" s="2"/>
      <c r="QR157" s="2"/>
      <c r="QS157" s="2"/>
      <c r="QT157" s="2"/>
      <c r="QU157" s="2"/>
      <c r="QV157" s="2"/>
      <c r="QW157" s="2"/>
      <c r="QX157" s="2"/>
      <c r="QY157" s="2"/>
      <c r="QZ157" s="2"/>
      <c r="RA157" s="2"/>
      <c r="RB157" s="2"/>
      <c r="RC157" s="2"/>
      <c r="RD157" s="2"/>
      <c r="RE157" s="2"/>
      <c r="RF157" s="2"/>
      <c r="RG157" s="2"/>
      <c r="RH157" s="2"/>
      <c r="RI157" s="2"/>
      <c r="RJ157" s="2"/>
      <c r="RK157" s="2"/>
      <c r="RL157" s="2"/>
      <c r="RM157" s="2"/>
      <c r="RN157" s="2"/>
      <c r="RO157" s="2"/>
      <c r="RP157" s="2"/>
      <c r="RQ157" s="2"/>
      <c r="RR157" s="2"/>
      <c r="RS157" s="2"/>
      <c r="RT157" s="2"/>
      <c r="RU157" s="2"/>
      <c r="RV157" s="2"/>
      <c r="RW157" s="2"/>
      <c r="RX157" s="2"/>
      <c r="RY157" s="2"/>
      <c r="RZ157" s="2"/>
      <c r="SA157" s="2"/>
      <c r="SB157" s="2"/>
      <c r="SC157" s="2"/>
      <c r="SD157" s="2"/>
      <c r="SE157" s="2"/>
      <c r="SF157" s="2"/>
      <c r="SG157" s="2"/>
      <c r="SH157" s="2"/>
      <c r="SI157" s="2"/>
      <c r="SJ157" s="2"/>
      <c r="SK157" s="2"/>
      <c r="SL157" s="2"/>
      <c r="SM157" s="2"/>
      <c r="SN157" s="2"/>
      <c r="SO157" s="2"/>
      <c r="SP157" s="2"/>
      <c r="SQ157" s="2"/>
      <c r="SR157" s="2"/>
      <c r="SS157" s="2"/>
      <c r="ST157" s="2"/>
      <c r="SU157" s="2"/>
      <c r="SV157" s="2"/>
      <c r="SW157" s="2"/>
      <c r="SX157" s="2"/>
      <c r="SY157" s="2"/>
      <c r="SZ157" s="2"/>
      <c r="TA157" s="2"/>
      <c r="TB157" s="2"/>
      <c r="TC157" s="2"/>
      <c r="TD157" s="2"/>
      <c r="TE157" s="2"/>
      <c r="TF157" s="2"/>
      <c r="TG157" s="2"/>
      <c r="TH157" s="2"/>
      <c r="TI157" s="2"/>
      <c r="TJ157" s="2"/>
      <c r="TK157" s="2"/>
      <c r="TL157" s="2"/>
      <c r="TM157" s="2"/>
      <c r="TN157" s="2"/>
      <c r="TO157" s="2"/>
      <c r="TP157" s="2"/>
      <c r="TQ157" s="2"/>
      <c r="TR157" s="2"/>
      <c r="TS157" s="2"/>
      <c r="TT157" s="2"/>
      <c r="TU157" s="2"/>
      <c r="TV157" s="2"/>
      <c r="TW157" s="2"/>
      <c r="TX157" s="2"/>
      <c r="TY157" s="2"/>
      <c r="TZ157" s="2"/>
      <c r="UA157" s="2"/>
      <c r="UB157" s="2"/>
      <c r="UC157" s="2"/>
      <c r="UD157" s="2"/>
      <c r="UE157" s="2"/>
      <c r="UF157" s="2"/>
      <c r="UG157" s="2"/>
      <c r="UH157" s="2"/>
      <c r="UI157" s="2"/>
      <c r="UJ157" s="2"/>
      <c r="UK157" s="2"/>
      <c r="UL157" s="2"/>
      <c r="UM157" s="2"/>
      <c r="UN157" s="2"/>
      <c r="UO157" s="2"/>
      <c r="UP157" s="2"/>
      <c r="UQ157" s="2"/>
      <c r="UR157" s="2"/>
      <c r="US157" s="2"/>
      <c r="UT157" s="2"/>
      <c r="UU157" s="2"/>
      <c r="UV157" s="2"/>
      <c r="UW157" s="2"/>
      <c r="UX157" s="2"/>
      <c r="UY157" s="2"/>
      <c r="UZ157" s="2"/>
      <c r="VA157" s="2"/>
      <c r="VB157" s="2"/>
      <c r="VC157" s="2"/>
      <c r="VD157" s="2"/>
      <c r="VE157" s="2"/>
      <c r="VF157" s="2"/>
      <c r="VG157" s="2"/>
      <c r="VH157" s="2"/>
      <c r="VI157" s="2"/>
      <c r="VJ157" s="2"/>
      <c r="VK157" s="2"/>
      <c r="VL157" s="2"/>
      <c r="VM157" s="2"/>
      <c r="VN157" s="2"/>
      <c r="VO157" s="2"/>
      <c r="VP157" s="2"/>
      <c r="VQ157" s="2"/>
      <c r="VR157" s="2"/>
      <c r="VS157" s="2"/>
      <c r="VT157" s="2"/>
      <c r="VU157" s="2"/>
      <c r="VV157" s="2"/>
      <c r="VW157" s="2"/>
      <c r="VX157" s="2"/>
      <c r="VY157" s="2"/>
      <c r="VZ157" s="2"/>
      <c r="WA157" s="2"/>
      <c r="WB157" s="2"/>
      <c r="WC157" s="2"/>
      <c r="WD157" s="2"/>
      <c r="WE157" s="2"/>
      <c r="WF157" s="2"/>
      <c r="WG157" s="2"/>
      <c r="WH157" s="2"/>
      <c r="WI157" s="2"/>
      <c r="WJ157" s="2"/>
      <c r="WK157" s="2"/>
      <c r="WL157" s="2"/>
      <c r="WM157" s="2"/>
      <c r="WN157" s="2"/>
      <c r="WO157" s="2"/>
      <c r="WP157" s="2"/>
      <c r="WQ157" s="2"/>
      <c r="WR157" s="2"/>
      <c r="WS157" s="2"/>
      <c r="WT157" s="2"/>
      <c r="WU157" s="2"/>
      <c r="WV157" s="2"/>
      <c r="WW157" s="2"/>
      <c r="WX157" s="2"/>
      <c r="WY157" s="2"/>
      <c r="WZ157" s="2"/>
      <c r="XA157" s="2"/>
      <c r="XB157" s="2"/>
      <c r="XC157" s="2"/>
      <c r="XD157" s="2"/>
      <c r="XE157" s="2"/>
      <c r="XF157" s="2"/>
      <c r="XG157" s="2"/>
      <c r="XH157" s="2"/>
      <c r="XI157" s="2"/>
      <c r="XJ157" s="2"/>
      <c r="XK157" s="2"/>
      <c r="XL157" s="2"/>
      <c r="XM157" s="2"/>
      <c r="XN157" s="2"/>
      <c r="XO157" s="2"/>
      <c r="XP157" s="2"/>
      <c r="XQ157" s="2"/>
      <c r="XR157" s="2"/>
      <c r="XS157" s="2"/>
      <c r="XT157" s="2"/>
      <c r="XU157" s="2"/>
      <c r="XV157" s="2"/>
      <c r="XW157" s="2"/>
      <c r="XX157" s="2"/>
      <c r="XY157" s="2"/>
      <c r="XZ157" s="2"/>
      <c r="YA157" s="2"/>
      <c r="YB157" s="2"/>
      <c r="YC157" s="2"/>
      <c r="YD157" s="2"/>
      <c r="YE157" s="2"/>
      <c r="YF157" s="2"/>
      <c r="YG157" s="2"/>
      <c r="YH157" s="2"/>
      <c r="YI157" s="2"/>
      <c r="YJ157" s="2"/>
      <c r="YK157" s="2"/>
      <c r="YL157" s="2"/>
      <c r="YM157" s="2"/>
      <c r="YN157" s="2"/>
      <c r="YO157" s="2"/>
      <c r="YP157" s="2"/>
      <c r="YQ157" s="2"/>
      <c r="YR157" s="2"/>
      <c r="YS157" s="2"/>
      <c r="YT157" s="2"/>
      <c r="YU157" s="2"/>
      <c r="YV157" s="2"/>
      <c r="YW157" s="2"/>
      <c r="YX157" s="2"/>
      <c r="YY157" s="2"/>
      <c r="YZ157" s="2"/>
      <c r="ZA157" s="2"/>
      <c r="ZB157" s="2"/>
      <c r="ZC157" s="2"/>
      <c r="ZD157" s="2"/>
      <c r="ZE157" s="2"/>
      <c r="ZF157" s="2"/>
      <c r="ZG157" s="2"/>
      <c r="ZH157" s="2"/>
      <c r="ZI157" s="2"/>
      <c r="ZJ157" s="2"/>
      <c r="ZK157" s="2"/>
      <c r="ZL157" s="2"/>
      <c r="ZM157" s="2"/>
      <c r="ZN157" s="2"/>
      <c r="ZO157" s="2"/>
      <c r="ZP157" s="2"/>
      <c r="ZQ157" s="2"/>
      <c r="ZR157" s="2"/>
      <c r="ZS157" s="2"/>
      <c r="ZT157" s="2"/>
      <c r="ZU157" s="2"/>
      <c r="ZV157" s="2"/>
      <c r="ZW157" s="2"/>
      <c r="ZX157" s="2"/>
      <c r="ZY157" s="2"/>
      <c r="ZZ157" s="2"/>
      <c r="AAA157" s="2"/>
      <c r="AAB157" s="2"/>
      <c r="AAC157" s="2"/>
      <c r="AAD157" s="2"/>
      <c r="AAE157" s="2"/>
      <c r="AAF157" s="2"/>
      <c r="AAG157" s="2"/>
      <c r="AAH157" s="2"/>
      <c r="AAI157" s="2"/>
      <c r="AAJ157" s="2"/>
      <c r="AAK157" s="2"/>
      <c r="AAL157" s="2"/>
      <c r="AAM157" s="2"/>
      <c r="AAN157" s="2"/>
      <c r="AAO157" s="2"/>
      <c r="AAP157" s="2"/>
      <c r="AAQ157" s="2"/>
      <c r="AAR157" s="2"/>
      <c r="AAS157" s="2"/>
      <c r="AAT157" s="2"/>
      <c r="AAU157" s="2"/>
      <c r="AAV157" s="2"/>
      <c r="AAW157" s="2"/>
      <c r="AAX157" s="2"/>
      <c r="AAY157" s="2"/>
      <c r="AAZ157" s="2"/>
      <c r="ABA157" s="2"/>
      <c r="ABB157" s="2"/>
      <c r="ABC157" s="2"/>
      <c r="ABD157" s="2"/>
      <c r="ABE157" s="2"/>
      <c r="ABF157" s="2"/>
      <c r="ABG157" s="2"/>
      <c r="ABH157" s="2"/>
      <c r="ABI157" s="2"/>
      <c r="ABJ157" s="2"/>
      <c r="ABK157" s="2"/>
      <c r="ABL157" s="2"/>
      <c r="ABM157" s="2"/>
      <c r="ABN157" s="2"/>
      <c r="ABO157" s="2"/>
      <c r="ABP157" s="2"/>
      <c r="ABQ157" s="2"/>
      <c r="ABR157" s="2"/>
      <c r="ABS157" s="2"/>
      <c r="ABT157" s="2"/>
      <c r="ABU157" s="2"/>
      <c r="ABV157" s="2"/>
      <c r="ABW157" s="2"/>
      <c r="ABX157" s="2"/>
      <c r="ABY157" s="2"/>
      <c r="ABZ157" s="2"/>
      <c r="ACA157" s="2"/>
      <c r="ACB157" s="2"/>
      <c r="ACC157" s="2"/>
      <c r="ACD157" s="2"/>
      <c r="ACE157" s="2"/>
      <c r="ACF157" s="2"/>
      <c r="ACG157" s="2"/>
      <c r="ACH157" s="2"/>
      <c r="ACI157" s="2"/>
      <c r="ACJ157" s="2"/>
      <c r="ACK157" s="2"/>
      <c r="ACL157" s="2"/>
      <c r="ACM157" s="2"/>
      <c r="ACN157" s="2"/>
      <c r="ACO157" s="2"/>
      <c r="ACP157" s="2"/>
      <c r="ACQ157" s="2"/>
      <c r="ACR157" s="2"/>
      <c r="ACS157" s="2"/>
      <c r="ACT157" s="2"/>
      <c r="ACU157" s="2"/>
      <c r="ACV157" s="2"/>
      <c r="ACW157" s="2"/>
      <c r="ACX157" s="2"/>
      <c r="ACY157" s="2"/>
      <c r="ACZ157" s="2"/>
      <c r="ADA157" s="2"/>
      <c r="ADB157" s="2"/>
      <c r="ADC157" s="2"/>
      <c r="ADD157" s="2"/>
      <c r="ADE157" s="2"/>
      <c r="ADF157" s="2"/>
      <c r="ADG157" s="2"/>
      <c r="ADH157" s="2"/>
      <c r="ADI157" s="2"/>
      <c r="ADJ157" s="2"/>
      <c r="ADK157" s="2"/>
      <c r="ADL157" s="2"/>
      <c r="ADM157" s="2"/>
      <c r="ADN157" s="2"/>
      <c r="ADO157" s="2"/>
      <c r="ADP157" s="2"/>
      <c r="ADQ157" s="2"/>
      <c r="ADR157" s="2"/>
      <c r="ADS157" s="2"/>
      <c r="ADT157" s="2"/>
      <c r="ADU157" s="2"/>
      <c r="ADV157" s="2"/>
      <c r="ADW157" s="2"/>
      <c r="ADX157" s="2"/>
      <c r="ADY157" s="2"/>
      <c r="ADZ157" s="2"/>
      <c r="AEA157" s="2"/>
      <c r="AEB157" s="2"/>
      <c r="AEC157" s="2"/>
      <c r="AED157" s="2"/>
      <c r="AEE157" s="2"/>
      <c r="AEF157" s="2"/>
      <c r="AEG157" s="2"/>
      <c r="AEH157" s="2"/>
      <c r="AEI157" s="2"/>
      <c r="AEJ157" s="2"/>
      <c r="AEK157" s="2"/>
      <c r="AEL157" s="2"/>
      <c r="AEM157" s="2"/>
      <c r="AEN157" s="2"/>
      <c r="AEO157" s="2"/>
      <c r="AEP157" s="2"/>
      <c r="AEQ157" s="2"/>
      <c r="AER157" s="2"/>
      <c r="AES157" s="2"/>
      <c r="AET157" s="2"/>
      <c r="AEU157" s="2"/>
      <c r="AEV157" s="2"/>
      <c r="AEW157" s="2"/>
      <c r="AEX157" s="2"/>
      <c r="AEY157" s="2"/>
      <c r="AEZ157" s="2"/>
      <c r="AFA157" s="2"/>
      <c r="AFB157" s="2"/>
      <c r="AFC157" s="2"/>
      <c r="AFD157" s="2"/>
      <c r="AFE157" s="2"/>
      <c r="AFF157" s="2"/>
      <c r="AFG157" s="2"/>
      <c r="AFH157" s="2"/>
      <c r="AFI157" s="2"/>
      <c r="AFJ157" s="2"/>
      <c r="AFK157" s="2"/>
      <c r="AFL157" s="2"/>
      <c r="AFM157" s="2"/>
      <c r="AFN157" s="2"/>
      <c r="AFO157" s="2"/>
      <c r="AFP157" s="2"/>
      <c r="AFQ157" s="2"/>
      <c r="AFR157" s="2"/>
      <c r="AFS157" s="2"/>
      <c r="AFT157" s="2"/>
      <c r="AFU157" s="2"/>
      <c r="AFV157" s="2"/>
      <c r="AFW157" s="2"/>
      <c r="AFX157" s="2"/>
      <c r="AFY157" s="2"/>
      <c r="AFZ157" s="2"/>
      <c r="AGA157" s="2"/>
      <c r="AGB157" s="2"/>
      <c r="AGC157" s="2"/>
      <c r="AGD157" s="2"/>
      <c r="AGE157" s="2"/>
      <c r="AGF157" s="2"/>
      <c r="AGG157" s="2"/>
      <c r="AGH157" s="2"/>
      <c r="AGI157" s="2"/>
      <c r="AGJ157" s="2"/>
      <c r="AGK157" s="2"/>
      <c r="AGL157" s="2"/>
      <c r="AGM157" s="2"/>
      <c r="AGN157" s="2"/>
      <c r="AGO157" s="2"/>
      <c r="AGP157" s="2"/>
      <c r="AGQ157" s="2"/>
      <c r="AGR157" s="2"/>
      <c r="AGS157" s="2"/>
      <c r="AGT157" s="2"/>
      <c r="AGU157" s="2"/>
      <c r="AGV157" s="2"/>
      <c r="AGW157" s="2"/>
      <c r="AGX157" s="2"/>
      <c r="AGY157" s="2"/>
      <c r="AGZ157" s="2"/>
      <c r="AHA157" s="2"/>
      <c r="AHB157" s="2"/>
      <c r="AHC157" s="2"/>
      <c r="AHD157" s="2"/>
      <c r="AHE157" s="2"/>
      <c r="AHF157" s="2"/>
      <c r="AHG157" s="2"/>
      <c r="AHH157" s="2"/>
      <c r="AHI157" s="2"/>
      <c r="AHJ157" s="2"/>
      <c r="AHK157" s="2"/>
      <c r="AHL157" s="2"/>
      <c r="AHM157" s="2"/>
      <c r="AHN157" s="2"/>
      <c r="AHO157" s="2"/>
      <c r="AHP157" s="2"/>
      <c r="AHQ157" s="2"/>
      <c r="AHR157" s="2"/>
      <c r="AHS157" s="2"/>
      <c r="AHT157" s="2"/>
      <c r="AHU157" s="2"/>
      <c r="AHV157" s="2"/>
      <c r="AHW157" s="2"/>
      <c r="AHX157" s="2"/>
      <c r="AHY157" s="2"/>
      <c r="AHZ157" s="2"/>
      <c r="AIA157" s="2"/>
      <c r="AIB157" s="2"/>
      <c r="AIC157" s="2"/>
      <c r="AID157" s="2"/>
      <c r="AIE157" s="2"/>
      <c r="AIF157" s="2"/>
      <c r="AIG157" s="2"/>
      <c r="AIH157" s="2"/>
      <c r="AII157" s="2"/>
      <c r="AIJ157" s="2"/>
      <c r="AIK157" s="2"/>
      <c r="AIL157" s="2"/>
      <c r="AIM157" s="2"/>
      <c r="AIN157" s="2"/>
      <c r="AIO157" s="2"/>
      <c r="AIP157" s="2"/>
      <c r="AIQ157" s="2"/>
      <c r="AIR157" s="2"/>
      <c r="AIS157" s="2"/>
      <c r="AIT157" s="2"/>
      <c r="AIU157" s="2"/>
      <c r="AIV157" s="2"/>
      <c r="AIW157" s="2"/>
      <c r="AIX157" s="2"/>
      <c r="AIY157" s="2"/>
      <c r="AIZ157" s="2"/>
      <c r="AJA157" s="2"/>
      <c r="AJB157" s="2"/>
      <c r="AJC157" s="2"/>
      <c r="AJD157" s="2"/>
      <c r="AJE157" s="2"/>
      <c r="AJF157" s="2"/>
      <c r="AJG157" s="2"/>
      <c r="AJH157" s="2"/>
      <c r="AJI157" s="2"/>
      <c r="AJJ157" s="2"/>
      <c r="AJK157" s="2"/>
      <c r="AJL157" s="2"/>
      <c r="AJM157" s="2"/>
      <c r="AJN157" s="2"/>
      <c r="AJO157" s="2"/>
      <c r="AJP157" s="2"/>
      <c r="AJQ157" s="2"/>
      <c r="AJR157" s="2"/>
      <c r="AJS157" s="2"/>
      <c r="AJT157" s="2"/>
      <c r="AJU157" s="2"/>
      <c r="AJV157" s="2"/>
      <c r="AJW157" s="2"/>
      <c r="AJX157" s="2"/>
      <c r="AJY157" s="2"/>
      <c r="AJZ157" s="2"/>
      <c r="AKA157" s="2"/>
      <c r="AKB157" s="2"/>
      <c r="AKC157" s="2"/>
      <c r="AKD157" s="2"/>
      <c r="AKE157" s="2"/>
      <c r="AKF157" s="2"/>
      <c r="AKG157" s="2"/>
      <c r="AKH157" s="2"/>
      <c r="AKI157" s="2"/>
      <c r="AKJ157" s="2"/>
      <c r="AKK157" s="2"/>
      <c r="AKL157" s="2"/>
      <c r="AKM157" s="2"/>
      <c r="AKN157" s="2"/>
      <c r="AKO157" s="2"/>
      <c r="AKP157" s="2"/>
      <c r="AKQ157" s="2"/>
      <c r="AKR157" s="2"/>
      <c r="AKS157" s="2"/>
      <c r="AKT157" s="2"/>
      <c r="AKU157" s="2"/>
      <c r="AKV157" s="2"/>
      <c r="AKW157" s="2"/>
      <c r="AKX157" s="2"/>
      <c r="AKY157" s="2"/>
      <c r="AKZ157" s="2"/>
      <c r="ALA157" s="2"/>
      <c r="ALB157" s="2"/>
      <c r="ALC157" s="2"/>
      <c r="ALD157" s="2"/>
      <c r="ALE157" s="2"/>
      <c r="ALF157" s="2"/>
      <c r="ALG157" s="2"/>
      <c r="ALH157" s="2"/>
      <c r="ALI157" s="2"/>
      <c r="ALJ157" s="2"/>
      <c r="ALK157" s="2"/>
      <c r="ALL157" s="2"/>
      <c r="ALM157" s="2"/>
      <c r="ALN157" s="2"/>
      <c r="ALO157" s="2"/>
      <c r="ALP157" s="2"/>
      <c r="ALQ157" s="2"/>
      <c r="ALR157" s="2"/>
      <c r="ALS157" s="2"/>
      <c r="ALT157" s="2"/>
      <c r="ALU157" s="2"/>
      <c r="ALV157" s="2"/>
      <c r="ALW157" s="2"/>
      <c r="ALX157" s="2"/>
      <c r="ALY157" s="2"/>
      <c r="ALZ157" s="2"/>
      <c r="AMA157" s="2"/>
      <c r="AMB157" s="2"/>
      <c r="AMC157" s="2"/>
      <c r="AMD157" s="2"/>
      <c r="AME157" s="2"/>
      <c r="AMF157" s="2"/>
      <c r="AMG157" s="2"/>
      <c r="AMH157" s="2"/>
      <c r="AMI157" s="2"/>
      <c r="AMJ157" s="2"/>
      <c r="AMK157" s="2"/>
    </row>
    <row r="158" spans="1:1025" ht="13.8" x14ac:dyDescent="0.25">
      <c r="A158" s="186"/>
      <c r="B158" s="186"/>
      <c r="C158" s="261" t="s">
        <v>55</v>
      </c>
      <c r="D158" s="261"/>
      <c r="E158" s="262">
        <f>_xlfn.STDEV.P(DATOS!B368,DATOS!D368,DATOS!F368,DATOS!H368,DATOS!J368)</f>
        <v>78.530809240705054</v>
      </c>
      <c r="F158" s="263"/>
      <c r="G158" s="186"/>
      <c r="H158" s="186"/>
      <c r="I158" s="186"/>
      <c r="J158" s="186"/>
      <c r="K158" s="186"/>
      <c r="L158" s="186"/>
      <c r="M158" s="186"/>
      <c r="AL158" s="2"/>
      <c r="AM158" s="2"/>
      <c r="AN158" s="2"/>
      <c r="AO158" s="284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  <c r="LM158" s="2"/>
      <c r="LN158" s="2"/>
      <c r="LO158" s="2"/>
      <c r="LP158" s="2"/>
      <c r="LQ158" s="2"/>
      <c r="LR158" s="2"/>
      <c r="LS158" s="2"/>
      <c r="LT158" s="2"/>
      <c r="LU158" s="2"/>
      <c r="LV158" s="2"/>
      <c r="LW158" s="2"/>
      <c r="LX158" s="2"/>
      <c r="LY158" s="2"/>
      <c r="LZ158" s="2"/>
      <c r="MA158" s="2"/>
      <c r="MB158" s="2"/>
      <c r="MC158" s="2"/>
      <c r="MD158" s="2"/>
      <c r="ME158" s="2"/>
      <c r="MF158" s="2"/>
      <c r="MG158" s="2"/>
      <c r="MH158" s="2"/>
      <c r="MI158" s="2"/>
      <c r="MJ158" s="2"/>
      <c r="MK158" s="2"/>
      <c r="ML158" s="2"/>
      <c r="MM158" s="2"/>
      <c r="MN158" s="2"/>
      <c r="MO158" s="2"/>
      <c r="MP158" s="2"/>
      <c r="MQ158" s="2"/>
      <c r="MR158" s="2"/>
      <c r="MS158" s="2"/>
      <c r="MT158" s="2"/>
      <c r="MU158" s="2"/>
      <c r="MV158" s="2"/>
      <c r="MW158" s="2"/>
      <c r="MX158" s="2"/>
      <c r="MY158" s="2"/>
      <c r="MZ158" s="2"/>
      <c r="NA158" s="2"/>
      <c r="NB158" s="2"/>
      <c r="NC158" s="2"/>
      <c r="ND158" s="2"/>
      <c r="NE158" s="2"/>
      <c r="NF158" s="2"/>
      <c r="NG158" s="2"/>
      <c r="NH158" s="2"/>
      <c r="NI158" s="2"/>
      <c r="NJ158" s="2"/>
      <c r="NK158" s="2"/>
      <c r="NL158" s="2"/>
      <c r="NM158" s="2"/>
      <c r="NN158" s="2"/>
      <c r="NO158" s="2"/>
      <c r="NP158" s="2"/>
      <c r="NQ158" s="2"/>
      <c r="NR158" s="2"/>
      <c r="NS158" s="2"/>
      <c r="NT158" s="2"/>
      <c r="NU158" s="2"/>
      <c r="NV158" s="2"/>
      <c r="NW158" s="2"/>
      <c r="NX158" s="2"/>
      <c r="NY158" s="2"/>
      <c r="NZ158" s="2"/>
      <c r="OA158" s="2"/>
      <c r="OB158" s="2"/>
      <c r="OC158" s="2"/>
      <c r="OD158" s="2"/>
      <c r="OE158" s="2"/>
      <c r="OF158" s="2"/>
      <c r="OG158" s="2"/>
      <c r="OH158" s="2"/>
      <c r="OI158" s="2"/>
      <c r="OJ158" s="2"/>
      <c r="OK158" s="2"/>
      <c r="OL158" s="2"/>
      <c r="OM158" s="2"/>
      <c r="ON158" s="2"/>
      <c r="OO158" s="2"/>
      <c r="OP158" s="2"/>
      <c r="OQ158" s="2"/>
      <c r="OR158" s="2"/>
      <c r="OS158" s="2"/>
      <c r="OT158" s="2"/>
      <c r="OU158" s="2"/>
      <c r="OV158" s="2"/>
      <c r="OW158" s="2"/>
      <c r="OX158" s="2"/>
      <c r="OY158" s="2"/>
      <c r="OZ158" s="2"/>
      <c r="PA158" s="2"/>
      <c r="PB158" s="2"/>
      <c r="PC158" s="2"/>
      <c r="PD158" s="2"/>
      <c r="PE158" s="2"/>
      <c r="PF158" s="2"/>
      <c r="PG158" s="2"/>
      <c r="PH158" s="2"/>
      <c r="PI158" s="2"/>
      <c r="PJ158" s="2"/>
      <c r="PK158" s="2"/>
      <c r="PL158" s="2"/>
      <c r="PM158" s="2"/>
      <c r="PN158" s="2"/>
      <c r="PO158" s="2"/>
      <c r="PP158" s="2"/>
      <c r="PQ158" s="2"/>
      <c r="PR158" s="2"/>
      <c r="PS158" s="2"/>
      <c r="PT158" s="2"/>
      <c r="PU158" s="2"/>
      <c r="PV158" s="2"/>
      <c r="PW158" s="2"/>
      <c r="PX158" s="2"/>
      <c r="PY158" s="2"/>
      <c r="PZ158" s="2"/>
      <c r="QA158" s="2"/>
      <c r="QB158" s="2"/>
      <c r="QC158" s="2"/>
      <c r="QD158" s="2"/>
      <c r="QE158" s="2"/>
      <c r="QF158" s="2"/>
      <c r="QG158" s="2"/>
      <c r="QH158" s="2"/>
      <c r="QI158" s="2"/>
      <c r="QJ158" s="2"/>
      <c r="QK158" s="2"/>
      <c r="QL158" s="2"/>
      <c r="QM158" s="2"/>
      <c r="QN158" s="2"/>
      <c r="QO158" s="2"/>
      <c r="QP158" s="2"/>
      <c r="QQ158" s="2"/>
      <c r="QR158" s="2"/>
      <c r="QS158" s="2"/>
      <c r="QT158" s="2"/>
      <c r="QU158" s="2"/>
      <c r="QV158" s="2"/>
      <c r="QW158" s="2"/>
      <c r="QX158" s="2"/>
      <c r="QY158" s="2"/>
      <c r="QZ158" s="2"/>
      <c r="RA158" s="2"/>
      <c r="RB158" s="2"/>
      <c r="RC158" s="2"/>
      <c r="RD158" s="2"/>
      <c r="RE158" s="2"/>
      <c r="RF158" s="2"/>
      <c r="RG158" s="2"/>
      <c r="RH158" s="2"/>
      <c r="RI158" s="2"/>
      <c r="RJ158" s="2"/>
      <c r="RK158" s="2"/>
      <c r="RL158" s="2"/>
      <c r="RM158" s="2"/>
      <c r="RN158" s="2"/>
      <c r="RO158" s="2"/>
      <c r="RP158" s="2"/>
      <c r="RQ158" s="2"/>
      <c r="RR158" s="2"/>
      <c r="RS158" s="2"/>
      <c r="RT158" s="2"/>
      <c r="RU158" s="2"/>
      <c r="RV158" s="2"/>
      <c r="RW158" s="2"/>
      <c r="RX158" s="2"/>
      <c r="RY158" s="2"/>
      <c r="RZ158" s="2"/>
      <c r="SA158" s="2"/>
      <c r="SB158" s="2"/>
      <c r="SC158" s="2"/>
      <c r="SD158" s="2"/>
      <c r="SE158" s="2"/>
      <c r="SF158" s="2"/>
      <c r="SG158" s="2"/>
      <c r="SH158" s="2"/>
      <c r="SI158" s="2"/>
      <c r="SJ158" s="2"/>
      <c r="SK158" s="2"/>
      <c r="SL158" s="2"/>
      <c r="SM158" s="2"/>
      <c r="SN158" s="2"/>
      <c r="SO158" s="2"/>
      <c r="SP158" s="2"/>
      <c r="SQ158" s="2"/>
      <c r="SR158" s="2"/>
      <c r="SS158" s="2"/>
      <c r="ST158" s="2"/>
      <c r="SU158" s="2"/>
      <c r="SV158" s="2"/>
      <c r="SW158" s="2"/>
      <c r="SX158" s="2"/>
      <c r="SY158" s="2"/>
      <c r="SZ158" s="2"/>
      <c r="TA158" s="2"/>
      <c r="TB158" s="2"/>
      <c r="TC158" s="2"/>
      <c r="TD158" s="2"/>
      <c r="TE158" s="2"/>
      <c r="TF158" s="2"/>
      <c r="TG158" s="2"/>
      <c r="TH158" s="2"/>
      <c r="TI158" s="2"/>
      <c r="TJ158" s="2"/>
      <c r="TK158" s="2"/>
      <c r="TL158" s="2"/>
      <c r="TM158" s="2"/>
      <c r="TN158" s="2"/>
      <c r="TO158" s="2"/>
      <c r="TP158" s="2"/>
      <c r="TQ158" s="2"/>
      <c r="TR158" s="2"/>
      <c r="TS158" s="2"/>
      <c r="TT158" s="2"/>
      <c r="TU158" s="2"/>
      <c r="TV158" s="2"/>
      <c r="TW158" s="2"/>
      <c r="TX158" s="2"/>
      <c r="TY158" s="2"/>
      <c r="TZ158" s="2"/>
      <c r="UA158" s="2"/>
      <c r="UB158" s="2"/>
      <c r="UC158" s="2"/>
      <c r="UD158" s="2"/>
      <c r="UE158" s="2"/>
      <c r="UF158" s="2"/>
      <c r="UG158" s="2"/>
      <c r="UH158" s="2"/>
      <c r="UI158" s="2"/>
      <c r="UJ158" s="2"/>
      <c r="UK158" s="2"/>
      <c r="UL158" s="2"/>
      <c r="UM158" s="2"/>
      <c r="UN158" s="2"/>
      <c r="UO158" s="2"/>
      <c r="UP158" s="2"/>
      <c r="UQ158" s="2"/>
      <c r="UR158" s="2"/>
      <c r="US158" s="2"/>
      <c r="UT158" s="2"/>
      <c r="UU158" s="2"/>
      <c r="UV158" s="2"/>
      <c r="UW158" s="2"/>
      <c r="UX158" s="2"/>
      <c r="UY158" s="2"/>
      <c r="UZ158" s="2"/>
      <c r="VA158" s="2"/>
      <c r="VB158" s="2"/>
      <c r="VC158" s="2"/>
      <c r="VD158" s="2"/>
      <c r="VE158" s="2"/>
      <c r="VF158" s="2"/>
      <c r="VG158" s="2"/>
      <c r="VH158" s="2"/>
      <c r="VI158" s="2"/>
      <c r="VJ158" s="2"/>
      <c r="VK158" s="2"/>
      <c r="VL158" s="2"/>
      <c r="VM158" s="2"/>
      <c r="VN158" s="2"/>
      <c r="VO158" s="2"/>
      <c r="VP158" s="2"/>
      <c r="VQ158" s="2"/>
      <c r="VR158" s="2"/>
      <c r="VS158" s="2"/>
      <c r="VT158" s="2"/>
      <c r="VU158" s="2"/>
      <c r="VV158" s="2"/>
      <c r="VW158" s="2"/>
      <c r="VX158" s="2"/>
      <c r="VY158" s="2"/>
      <c r="VZ158" s="2"/>
      <c r="WA158" s="2"/>
      <c r="WB158" s="2"/>
      <c r="WC158" s="2"/>
      <c r="WD158" s="2"/>
      <c r="WE158" s="2"/>
      <c r="WF158" s="2"/>
      <c r="WG158" s="2"/>
      <c r="WH158" s="2"/>
      <c r="WI158" s="2"/>
      <c r="WJ158" s="2"/>
      <c r="WK158" s="2"/>
      <c r="WL158" s="2"/>
      <c r="WM158" s="2"/>
      <c r="WN158" s="2"/>
      <c r="WO158" s="2"/>
      <c r="WP158" s="2"/>
      <c r="WQ158" s="2"/>
      <c r="WR158" s="2"/>
      <c r="WS158" s="2"/>
      <c r="WT158" s="2"/>
      <c r="WU158" s="2"/>
      <c r="WV158" s="2"/>
      <c r="WW158" s="2"/>
      <c r="WX158" s="2"/>
      <c r="WY158" s="2"/>
      <c r="WZ158" s="2"/>
      <c r="XA158" s="2"/>
      <c r="XB158" s="2"/>
      <c r="XC158" s="2"/>
      <c r="XD158" s="2"/>
      <c r="XE158" s="2"/>
      <c r="XF158" s="2"/>
      <c r="XG158" s="2"/>
      <c r="XH158" s="2"/>
      <c r="XI158" s="2"/>
      <c r="XJ158" s="2"/>
      <c r="XK158" s="2"/>
      <c r="XL158" s="2"/>
      <c r="XM158" s="2"/>
      <c r="XN158" s="2"/>
      <c r="XO158" s="2"/>
      <c r="XP158" s="2"/>
      <c r="XQ158" s="2"/>
      <c r="XR158" s="2"/>
      <c r="XS158" s="2"/>
      <c r="XT158" s="2"/>
      <c r="XU158" s="2"/>
      <c r="XV158" s="2"/>
      <c r="XW158" s="2"/>
      <c r="XX158" s="2"/>
      <c r="XY158" s="2"/>
      <c r="XZ158" s="2"/>
      <c r="YA158" s="2"/>
      <c r="YB158" s="2"/>
      <c r="YC158" s="2"/>
      <c r="YD158" s="2"/>
      <c r="YE158" s="2"/>
      <c r="YF158" s="2"/>
      <c r="YG158" s="2"/>
      <c r="YH158" s="2"/>
      <c r="YI158" s="2"/>
      <c r="YJ158" s="2"/>
      <c r="YK158" s="2"/>
      <c r="YL158" s="2"/>
      <c r="YM158" s="2"/>
      <c r="YN158" s="2"/>
      <c r="YO158" s="2"/>
      <c r="YP158" s="2"/>
      <c r="YQ158" s="2"/>
      <c r="YR158" s="2"/>
      <c r="YS158" s="2"/>
      <c r="YT158" s="2"/>
      <c r="YU158" s="2"/>
      <c r="YV158" s="2"/>
      <c r="YW158" s="2"/>
      <c r="YX158" s="2"/>
      <c r="YY158" s="2"/>
      <c r="YZ158" s="2"/>
      <c r="ZA158" s="2"/>
      <c r="ZB158" s="2"/>
      <c r="ZC158" s="2"/>
      <c r="ZD158" s="2"/>
      <c r="ZE158" s="2"/>
      <c r="ZF158" s="2"/>
      <c r="ZG158" s="2"/>
      <c r="ZH158" s="2"/>
      <c r="ZI158" s="2"/>
      <c r="ZJ158" s="2"/>
      <c r="ZK158" s="2"/>
      <c r="ZL158" s="2"/>
      <c r="ZM158" s="2"/>
      <c r="ZN158" s="2"/>
      <c r="ZO158" s="2"/>
      <c r="ZP158" s="2"/>
      <c r="ZQ158" s="2"/>
      <c r="ZR158" s="2"/>
      <c r="ZS158" s="2"/>
      <c r="ZT158" s="2"/>
      <c r="ZU158" s="2"/>
      <c r="ZV158" s="2"/>
      <c r="ZW158" s="2"/>
      <c r="ZX158" s="2"/>
      <c r="ZY158" s="2"/>
      <c r="ZZ158" s="2"/>
      <c r="AAA158" s="2"/>
      <c r="AAB158" s="2"/>
      <c r="AAC158" s="2"/>
      <c r="AAD158" s="2"/>
      <c r="AAE158" s="2"/>
      <c r="AAF158" s="2"/>
      <c r="AAG158" s="2"/>
      <c r="AAH158" s="2"/>
      <c r="AAI158" s="2"/>
      <c r="AAJ158" s="2"/>
      <c r="AAK158" s="2"/>
      <c r="AAL158" s="2"/>
      <c r="AAM158" s="2"/>
      <c r="AAN158" s="2"/>
      <c r="AAO158" s="2"/>
      <c r="AAP158" s="2"/>
      <c r="AAQ158" s="2"/>
      <c r="AAR158" s="2"/>
      <c r="AAS158" s="2"/>
      <c r="AAT158" s="2"/>
      <c r="AAU158" s="2"/>
      <c r="AAV158" s="2"/>
      <c r="AAW158" s="2"/>
      <c r="AAX158" s="2"/>
      <c r="AAY158" s="2"/>
      <c r="AAZ158" s="2"/>
      <c r="ABA158" s="2"/>
      <c r="ABB158" s="2"/>
      <c r="ABC158" s="2"/>
      <c r="ABD158" s="2"/>
      <c r="ABE158" s="2"/>
      <c r="ABF158" s="2"/>
      <c r="ABG158" s="2"/>
      <c r="ABH158" s="2"/>
      <c r="ABI158" s="2"/>
      <c r="ABJ158" s="2"/>
      <c r="ABK158" s="2"/>
      <c r="ABL158" s="2"/>
      <c r="ABM158" s="2"/>
      <c r="ABN158" s="2"/>
      <c r="ABO158" s="2"/>
      <c r="ABP158" s="2"/>
      <c r="ABQ158" s="2"/>
      <c r="ABR158" s="2"/>
      <c r="ABS158" s="2"/>
      <c r="ABT158" s="2"/>
      <c r="ABU158" s="2"/>
      <c r="ABV158" s="2"/>
      <c r="ABW158" s="2"/>
      <c r="ABX158" s="2"/>
      <c r="ABY158" s="2"/>
      <c r="ABZ158" s="2"/>
      <c r="ACA158" s="2"/>
      <c r="ACB158" s="2"/>
      <c r="ACC158" s="2"/>
      <c r="ACD158" s="2"/>
      <c r="ACE158" s="2"/>
      <c r="ACF158" s="2"/>
      <c r="ACG158" s="2"/>
      <c r="ACH158" s="2"/>
      <c r="ACI158" s="2"/>
      <c r="ACJ158" s="2"/>
      <c r="ACK158" s="2"/>
      <c r="ACL158" s="2"/>
      <c r="ACM158" s="2"/>
      <c r="ACN158" s="2"/>
      <c r="ACO158" s="2"/>
      <c r="ACP158" s="2"/>
      <c r="ACQ158" s="2"/>
      <c r="ACR158" s="2"/>
      <c r="ACS158" s="2"/>
      <c r="ACT158" s="2"/>
      <c r="ACU158" s="2"/>
      <c r="ACV158" s="2"/>
      <c r="ACW158" s="2"/>
      <c r="ACX158" s="2"/>
      <c r="ACY158" s="2"/>
      <c r="ACZ158" s="2"/>
      <c r="ADA158" s="2"/>
      <c r="ADB158" s="2"/>
      <c r="ADC158" s="2"/>
      <c r="ADD158" s="2"/>
      <c r="ADE158" s="2"/>
      <c r="ADF158" s="2"/>
      <c r="ADG158" s="2"/>
      <c r="ADH158" s="2"/>
      <c r="ADI158" s="2"/>
      <c r="ADJ158" s="2"/>
      <c r="ADK158" s="2"/>
      <c r="ADL158" s="2"/>
      <c r="ADM158" s="2"/>
      <c r="ADN158" s="2"/>
      <c r="ADO158" s="2"/>
      <c r="ADP158" s="2"/>
      <c r="ADQ158" s="2"/>
      <c r="ADR158" s="2"/>
      <c r="ADS158" s="2"/>
      <c r="ADT158" s="2"/>
      <c r="ADU158" s="2"/>
      <c r="ADV158" s="2"/>
      <c r="ADW158" s="2"/>
      <c r="ADX158" s="2"/>
      <c r="ADY158" s="2"/>
      <c r="ADZ158" s="2"/>
      <c r="AEA158" s="2"/>
      <c r="AEB158" s="2"/>
      <c r="AEC158" s="2"/>
      <c r="AED158" s="2"/>
      <c r="AEE158" s="2"/>
      <c r="AEF158" s="2"/>
      <c r="AEG158" s="2"/>
      <c r="AEH158" s="2"/>
      <c r="AEI158" s="2"/>
      <c r="AEJ158" s="2"/>
      <c r="AEK158" s="2"/>
      <c r="AEL158" s="2"/>
      <c r="AEM158" s="2"/>
      <c r="AEN158" s="2"/>
      <c r="AEO158" s="2"/>
      <c r="AEP158" s="2"/>
      <c r="AEQ158" s="2"/>
      <c r="AER158" s="2"/>
      <c r="AES158" s="2"/>
      <c r="AET158" s="2"/>
      <c r="AEU158" s="2"/>
      <c r="AEV158" s="2"/>
      <c r="AEW158" s="2"/>
      <c r="AEX158" s="2"/>
      <c r="AEY158" s="2"/>
      <c r="AEZ158" s="2"/>
      <c r="AFA158" s="2"/>
      <c r="AFB158" s="2"/>
      <c r="AFC158" s="2"/>
      <c r="AFD158" s="2"/>
      <c r="AFE158" s="2"/>
      <c r="AFF158" s="2"/>
      <c r="AFG158" s="2"/>
      <c r="AFH158" s="2"/>
      <c r="AFI158" s="2"/>
      <c r="AFJ158" s="2"/>
      <c r="AFK158" s="2"/>
      <c r="AFL158" s="2"/>
      <c r="AFM158" s="2"/>
      <c r="AFN158" s="2"/>
      <c r="AFO158" s="2"/>
      <c r="AFP158" s="2"/>
      <c r="AFQ158" s="2"/>
      <c r="AFR158" s="2"/>
      <c r="AFS158" s="2"/>
      <c r="AFT158" s="2"/>
      <c r="AFU158" s="2"/>
      <c r="AFV158" s="2"/>
      <c r="AFW158" s="2"/>
      <c r="AFX158" s="2"/>
      <c r="AFY158" s="2"/>
      <c r="AFZ158" s="2"/>
      <c r="AGA158" s="2"/>
      <c r="AGB158" s="2"/>
      <c r="AGC158" s="2"/>
      <c r="AGD158" s="2"/>
      <c r="AGE158" s="2"/>
      <c r="AGF158" s="2"/>
      <c r="AGG158" s="2"/>
      <c r="AGH158" s="2"/>
      <c r="AGI158" s="2"/>
      <c r="AGJ158" s="2"/>
      <c r="AGK158" s="2"/>
      <c r="AGL158" s="2"/>
      <c r="AGM158" s="2"/>
      <c r="AGN158" s="2"/>
      <c r="AGO158" s="2"/>
      <c r="AGP158" s="2"/>
      <c r="AGQ158" s="2"/>
      <c r="AGR158" s="2"/>
      <c r="AGS158" s="2"/>
      <c r="AGT158" s="2"/>
      <c r="AGU158" s="2"/>
      <c r="AGV158" s="2"/>
      <c r="AGW158" s="2"/>
      <c r="AGX158" s="2"/>
      <c r="AGY158" s="2"/>
      <c r="AGZ158" s="2"/>
      <c r="AHA158" s="2"/>
      <c r="AHB158" s="2"/>
      <c r="AHC158" s="2"/>
      <c r="AHD158" s="2"/>
      <c r="AHE158" s="2"/>
      <c r="AHF158" s="2"/>
      <c r="AHG158" s="2"/>
      <c r="AHH158" s="2"/>
      <c r="AHI158" s="2"/>
      <c r="AHJ158" s="2"/>
      <c r="AHK158" s="2"/>
      <c r="AHL158" s="2"/>
      <c r="AHM158" s="2"/>
      <c r="AHN158" s="2"/>
      <c r="AHO158" s="2"/>
      <c r="AHP158" s="2"/>
      <c r="AHQ158" s="2"/>
      <c r="AHR158" s="2"/>
      <c r="AHS158" s="2"/>
      <c r="AHT158" s="2"/>
      <c r="AHU158" s="2"/>
      <c r="AHV158" s="2"/>
      <c r="AHW158" s="2"/>
      <c r="AHX158" s="2"/>
      <c r="AHY158" s="2"/>
      <c r="AHZ158" s="2"/>
      <c r="AIA158" s="2"/>
      <c r="AIB158" s="2"/>
      <c r="AIC158" s="2"/>
      <c r="AID158" s="2"/>
      <c r="AIE158" s="2"/>
      <c r="AIF158" s="2"/>
      <c r="AIG158" s="2"/>
      <c r="AIH158" s="2"/>
      <c r="AII158" s="2"/>
      <c r="AIJ158" s="2"/>
      <c r="AIK158" s="2"/>
      <c r="AIL158" s="2"/>
      <c r="AIM158" s="2"/>
      <c r="AIN158" s="2"/>
      <c r="AIO158" s="2"/>
      <c r="AIP158" s="2"/>
      <c r="AIQ158" s="2"/>
      <c r="AIR158" s="2"/>
      <c r="AIS158" s="2"/>
      <c r="AIT158" s="2"/>
      <c r="AIU158" s="2"/>
      <c r="AIV158" s="2"/>
      <c r="AIW158" s="2"/>
      <c r="AIX158" s="2"/>
      <c r="AIY158" s="2"/>
      <c r="AIZ158" s="2"/>
      <c r="AJA158" s="2"/>
      <c r="AJB158" s="2"/>
      <c r="AJC158" s="2"/>
      <c r="AJD158" s="2"/>
      <c r="AJE158" s="2"/>
      <c r="AJF158" s="2"/>
      <c r="AJG158" s="2"/>
      <c r="AJH158" s="2"/>
      <c r="AJI158" s="2"/>
      <c r="AJJ158" s="2"/>
      <c r="AJK158" s="2"/>
      <c r="AJL158" s="2"/>
      <c r="AJM158" s="2"/>
      <c r="AJN158" s="2"/>
      <c r="AJO158" s="2"/>
      <c r="AJP158" s="2"/>
      <c r="AJQ158" s="2"/>
      <c r="AJR158" s="2"/>
      <c r="AJS158" s="2"/>
      <c r="AJT158" s="2"/>
      <c r="AJU158" s="2"/>
      <c r="AJV158" s="2"/>
      <c r="AJW158" s="2"/>
      <c r="AJX158" s="2"/>
      <c r="AJY158" s="2"/>
      <c r="AJZ158" s="2"/>
      <c r="AKA158" s="2"/>
      <c r="AKB158" s="2"/>
      <c r="AKC158" s="2"/>
      <c r="AKD158" s="2"/>
      <c r="AKE158" s="2"/>
      <c r="AKF158" s="2"/>
      <c r="AKG158" s="2"/>
      <c r="AKH158" s="2"/>
      <c r="AKI158" s="2"/>
      <c r="AKJ158" s="2"/>
      <c r="AKK158" s="2"/>
      <c r="AKL158" s="2"/>
      <c r="AKM158" s="2"/>
      <c r="AKN158" s="2"/>
      <c r="AKO158" s="2"/>
      <c r="AKP158" s="2"/>
      <c r="AKQ158" s="2"/>
      <c r="AKR158" s="2"/>
      <c r="AKS158" s="2"/>
      <c r="AKT158" s="2"/>
      <c r="AKU158" s="2"/>
      <c r="AKV158" s="2"/>
      <c r="AKW158" s="2"/>
      <c r="AKX158" s="2"/>
      <c r="AKY158" s="2"/>
      <c r="AKZ158" s="2"/>
      <c r="ALA158" s="2"/>
      <c r="ALB158" s="2"/>
      <c r="ALC158" s="2"/>
      <c r="ALD158" s="2"/>
      <c r="ALE158" s="2"/>
      <c r="ALF158" s="2"/>
      <c r="ALG158" s="2"/>
      <c r="ALH158" s="2"/>
      <c r="ALI158" s="2"/>
      <c r="ALJ158" s="2"/>
      <c r="ALK158" s="2"/>
      <c r="ALL158" s="2"/>
      <c r="ALM158" s="2"/>
      <c r="ALN158" s="2"/>
      <c r="ALO158" s="2"/>
      <c r="ALP158" s="2"/>
      <c r="ALQ158" s="2"/>
      <c r="ALR158" s="2"/>
      <c r="ALS158" s="2"/>
      <c r="ALT158" s="2"/>
      <c r="ALU158" s="2"/>
      <c r="ALV158" s="2"/>
      <c r="ALW158" s="2"/>
      <c r="ALX158" s="2"/>
      <c r="ALY158" s="2"/>
      <c r="ALZ158" s="2"/>
      <c r="AMA158" s="2"/>
      <c r="AMB158" s="2"/>
      <c r="AMC158" s="2"/>
      <c r="AMD158" s="2"/>
      <c r="AME158" s="2"/>
      <c r="AMF158" s="2"/>
      <c r="AMG158" s="2"/>
      <c r="AMH158" s="2"/>
      <c r="AMI158" s="2"/>
      <c r="AMJ158" s="2"/>
      <c r="AMK158" s="2"/>
    </row>
    <row r="159" spans="1:1025" ht="13.8" x14ac:dyDescent="0.25">
      <c r="A159" s="186"/>
      <c r="B159" s="186"/>
      <c r="C159" s="4"/>
      <c r="D159" s="4"/>
      <c r="E159" s="4"/>
      <c r="F159" s="186"/>
      <c r="G159" s="186"/>
      <c r="H159" s="186"/>
      <c r="I159" s="186"/>
      <c r="J159" s="186"/>
      <c r="K159" s="186"/>
      <c r="L159" s="186"/>
      <c r="M159" s="186"/>
      <c r="AL159" s="2"/>
      <c r="AM159" s="2"/>
      <c r="AN159" s="2"/>
      <c r="AO159" s="284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  <c r="LM159" s="2"/>
      <c r="LN159" s="2"/>
      <c r="LO159" s="2"/>
      <c r="LP159" s="2"/>
      <c r="LQ159" s="2"/>
      <c r="LR159" s="2"/>
      <c r="LS159" s="2"/>
      <c r="LT159" s="2"/>
      <c r="LU159" s="2"/>
      <c r="LV159" s="2"/>
      <c r="LW159" s="2"/>
      <c r="LX159" s="2"/>
      <c r="LY159" s="2"/>
      <c r="LZ159" s="2"/>
      <c r="MA159" s="2"/>
      <c r="MB159" s="2"/>
      <c r="MC159" s="2"/>
      <c r="MD159" s="2"/>
      <c r="ME159" s="2"/>
      <c r="MF159" s="2"/>
      <c r="MG159" s="2"/>
      <c r="MH159" s="2"/>
      <c r="MI159" s="2"/>
      <c r="MJ159" s="2"/>
      <c r="MK159" s="2"/>
      <c r="ML159" s="2"/>
      <c r="MM159" s="2"/>
      <c r="MN159" s="2"/>
      <c r="MO159" s="2"/>
      <c r="MP159" s="2"/>
      <c r="MQ159" s="2"/>
      <c r="MR159" s="2"/>
      <c r="MS159" s="2"/>
      <c r="MT159" s="2"/>
      <c r="MU159" s="2"/>
      <c r="MV159" s="2"/>
      <c r="MW159" s="2"/>
      <c r="MX159" s="2"/>
      <c r="MY159" s="2"/>
      <c r="MZ159" s="2"/>
      <c r="NA159" s="2"/>
      <c r="NB159" s="2"/>
      <c r="NC159" s="2"/>
      <c r="ND159" s="2"/>
      <c r="NE159" s="2"/>
      <c r="NF159" s="2"/>
      <c r="NG159" s="2"/>
      <c r="NH159" s="2"/>
      <c r="NI159" s="2"/>
      <c r="NJ159" s="2"/>
      <c r="NK159" s="2"/>
      <c r="NL159" s="2"/>
      <c r="NM159" s="2"/>
      <c r="NN159" s="2"/>
      <c r="NO159" s="2"/>
      <c r="NP159" s="2"/>
      <c r="NQ159" s="2"/>
      <c r="NR159" s="2"/>
      <c r="NS159" s="2"/>
      <c r="NT159" s="2"/>
      <c r="NU159" s="2"/>
      <c r="NV159" s="2"/>
      <c r="NW159" s="2"/>
      <c r="NX159" s="2"/>
      <c r="NY159" s="2"/>
      <c r="NZ159" s="2"/>
      <c r="OA159" s="2"/>
      <c r="OB159" s="2"/>
      <c r="OC159" s="2"/>
      <c r="OD159" s="2"/>
      <c r="OE159" s="2"/>
      <c r="OF159" s="2"/>
      <c r="OG159" s="2"/>
      <c r="OH159" s="2"/>
      <c r="OI159" s="2"/>
      <c r="OJ159" s="2"/>
      <c r="OK159" s="2"/>
      <c r="OL159" s="2"/>
      <c r="OM159" s="2"/>
      <c r="ON159" s="2"/>
      <c r="OO159" s="2"/>
      <c r="OP159" s="2"/>
      <c r="OQ159" s="2"/>
      <c r="OR159" s="2"/>
      <c r="OS159" s="2"/>
      <c r="OT159" s="2"/>
      <c r="OU159" s="2"/>
      <c r="OV159" s="2"/>
      <c r="OW159" s="2"/>
      <c r="OX159" s="2"/>
      <c r="OY159" s="2"/>
      <c r="OZ159" s="2"/>
      <c r="PA159" s="2"/>
      <c r="PB159" s="2"/>
      <c r="PC159" s="2"/>
      <c r="PD159" s="2"/>
      <c r="PE159" s="2"/>
      <c r="PF159" s="2"/>
      <c r="PG159" s="2"/>
      <c r="PH159" s="2"/>
      <c r="PI159" s="2"/>
      <c r="PJ159" s="2"/>
      <c r="PK159" s="2"/>
      <c r="PL159" s="2"/>
      <c r="PM159" s="2"/>
      <c r="PN159" s="2"/>
      <c r="PO159" s="2"/>
      <c r="PP159" s="2"/>
      <c r="PQ159" s="2"/>
      <c r="PR159" s="2"/>
      <c r="PS159" s="2"/>
      <c r="PT159" s="2"/>
      <c r="PU159" s="2"/>
      <c r="PV159" s="2"/>
      <c r="PW159" s="2"/>
      <c r="PX159" s="2"/>
      <c r="PY159" s="2"/>
      <c r="PZ159" s="2"/>
      <c r="QA159" s="2"/>
      <c r="QB159" s="2"/>
      <c r="QC159" s="2"/>
      <c r="QD159" s="2"/>
      <c r="QE159" s="2"/>
      <c r="QF159" s="2"/>
      <c r="QG159" s="2"/>
      <c r="QH159" s="2"/>
      <c r="QI159" s="2"/>
      <c r="QJ159" s="2"/>
      <c r="QK159" s="2"/>
      <c r="QL159" s="2"/>
      <c r="QM159" s="2"/>
      <c r="QN159" s="2"/>
      <c r="QO159" s="2"/>
      <c r="QP159" s="2"/>
      <c r="QQ159" s="2"/>
      <c r="QR159" s="2"/>
      <c r="QS159" s="2"/>
      <c r="QT159" s="2"/>
      <c r="QU159" s="2"/>
      <c r="QV159" s="2"/>
      <c r="QW159" s="2"/>
      <c r="QX159" s="2"/>
      <c r="QY159" s="2"/>
      <c r="QZ159" s="2"/>
      <c r="RA159" s="2"/>
      <c r="RB159" s="2"/>
      <c r="RC159" s="2"/>
      <c r="RD159" s="2"/>
      <c r="RE159" s="2"/>
      <c r="RF159" s="2"/>
      <c r="RG159" s="2"/>
      <c r="RH159" s="2"/>
      <c r="RI159" s="2"/>
      <c r="RJ159" s="2"/>
      <c r="RK159" s="2"/>
      <c r="RL159" s="2"/>
      <c r="RM159" s="2"/>
      <c r="RN159" s="2"/>
      <c r="RO159" s="2"/>
      <c r="RP159" s="2"/>
      <c r="RQ159" s="2"/>
      <c r="RR159" s="2"/>
      <c r="RS159" s="2"/>
      <c r="RT159" s="2"/>
      <c r="RU159" s="2"/>
      <c r="RV159" s="2"/>
      <c r="RW159" s="2"/>
      <c r="RX159" s="2"/>
      <c r="RY159" s="2"/>
      <c r="RZ159" s="2"/>
      <c r="SA159" s="2"/>
      <c r="SB159" s="2"/>
      <c r="SC159" s="2"/>
      <c r="SD159" s="2"/>
      <c r="SE159" s="2"/>
      <c r="SF159" s="2"/>
      <c r="SG159" s="2"/>
      <c r="SH159" s="2"/>
      <c r="SI159" s="2"/>
      <c r="SJ159" s="2"/>
      <c r="SK159" s="2"/>
      <c r="SL159" s="2"/>
      <c r="SM159" s="2"/>
      <c r="SN159" s="2"/>
      <c r="SO159" s="2"/>
      <c r="SP159" s="2"/>
      <c r="SQ159" s="2"/>
      <c r="SR159" s="2"/>
      <c r="SS159" s="2"/>
      <c r="ST159" s="2"/>
      <c r="SU159" s="2"/>
      <c r="SV159" s="2"/>
      <c r="SW159" s="2"/>
      <c r="SX159" s="2"/>
      <c r="SY159" s="2"/>
      <c r="SZ159" s="2"/>
      <c r="TA159" s="2"/>
      <c r="TB159" s="2"/>
      <c r="TC159" s="2"/>
      <c r="TD159" s="2"/>
      <c r="TE159" s="2"/>
      <c r="TF159" s="2"/>
      <c r="TG159" s="2"/>
      <c r="TH159" s="2"/>
      <c r="TI159" s="2"/>
      <c r="TJ159" s="2"/>
      <c r="TK159" s="2"/>
      <c r="TL159" s="2"/>
      <c r="TM159" s="2"/>
      <c r="TN159" s="2"/>
      <c r="TO159" s="2"/>
      <c r="TP159" s="2"/>
      <c r="TQ159" s="2"/>
      <c r="TR159" s="2"/>
      <c r="TS159" s="2"/>
      <c r="TT159" s="2"/>
      <c r="TU159" s="2"/>
      <c r="TV159" s="2"/>
      <c r="TW159" s="2"/>
      <c r="TX159" s="2"/>
      <c r="TY159" s="2"/>
      <c r="TZ159" s="2"/>
      <c r="UA159" s="2"/>
      <c r="UB159" s="2"/>
      <c r="UC159" s="2"/>
      <c r="UD159" s="2"/>
      <c r="UE159" s="2"/>
      <c r="UF159" s="2"/>
      <c r="UG159" s="2"/>
      <c r="UH159" s="2"/>
      <c r="UI159" s="2"/>
      <c r="UJ159" s="2"/>
      <c r="UK159" s="2"/>
      <c r="UL159" s="2"/>
      <c r="UM159" s="2"/>
      <c r="UN159" s="2"/>
      <c r="UO159" s="2"/>
      <c r="UP159" s="2"/>
      <c r="UQ159" s="2"/>
      <c r="UR159" s="2"/>
      <c r="US159" s="2"/>
      <c r="UT159" s="2"/>
      <c r="UU159" s="2"/>
      <c r="UV159" s="2"/>
      <c r="UW159" s="2"/>
      <c r="UX159" s="2"/>
      <c r="UY159" s="2"/>
      <c r="UZ159" s="2"/>
      <c r="VA159" s="2"/>
      <c r="VB159" s="2"/>
      <c r="VC159" s="2"/>
      <c r="VD159" s="2"/>
      <c r="VE159" s="2"/>
      <c r="VF159" s="2"/>
      <c r="VG159" s="2"/>
      <c r="VH159" s="2"/>
      <c r="VI159" s="2"/>
      <c r="VJ159" s="2"/>
      <c r="VK159" s="2"/>
      <c r="VL159" s="2"/>
      <c r="VM159" s="2"/>
      <c r="VN159" s="2"/>
      <c r="VO159" s="2"/>
      <c r="VP159" s="2"/>
      <c r="VQ159" s="2"/>
      <c r="VR159" s="2"/>
      <c r="VS159" s="2"/>
      <c r="VT159" s="2"/>
      <c r="VU159" s="2"/>
      <c r="VV159" s="2"/>
      <c r="VW159" s="2"/>
      <c r="VX159" s="2"/>
      <c r="VY159" s="2"/>
      <c r="VZ159" s="2"/>
      <c r="WA159" s="2"/>
      <c r="WB159" s="2"/>
      <c r="WC159" s="2"/>
      <c r="WD159" s="2"/>
      <c r="WE159" s="2"/>
      <c r="WF159" s="2"/>
      <c r="WG159" s="2"/>
      <c r="WH159" s="2"/>
      <c r="WI159" s="2"/>
      <c r="WJ159" s="2"/>
      <c r="WK159" s="2"/>
      <c r="WL159" s="2"/>
      <c r="WM159" s="2"/>
      <c r="WN159" s="2"/>
      <c r="WO159" s="2"/>
      <c r="WP159" s="2"/>
      <c r="WQ159" s="2"/>
      <c r="WR159" s="2"/>
      <c r="WS159" s="2"/>
      <c r="WT159" s="2"/>
      <c r="WU159" s="2"/>
      <c r="WV159" s="2"/>
      <c r="WW159" s="2"/>
      <c r="WX159" s="2"/>
      <c r="WY159" s="2"/>
      <c r="WZ159" s="2"/>
      <c r="XA159" s="2"/>
      <c r="XB159" s="2"/>
      <c r="XC159" s="2"/>
      <c r="XD159" s="2"/>
      <c r="XE159" s="2"/>
      <c r="XF159" s="2"/>
      <c r="XG159" s="2"/>
      <c r="XH159" s="2"/>
      <c r="XI159" s="2"/>
      <c r="XJ159" s="2"/>
      <c r="XK159" s="2"/>
      <c r="XL159" s="2"/>
      <c r="XM159" s="2"/>
      <c r="XN159" s="2"/>
      <c r="XO159" s="2"/>
      <c r="XP159" s="2"/>
      <c r="XQ159" s="2"/>
      <c r="XR159" s="2"/>
      <c r="XS159" s="2"/>
      <c r="XT159" s="2"/>
      <c r="XU159" s="2"/>
      <c r="XV159" s="2"/>
      <c r="XW159" s="2"/>
      <c r="XX159" s="2"/>
      <c r="XY159" s="2"/>
      <c r="XZ159" s="2"/>
      <c r="YA159" s="2"/>
      <c r="YB159" s="2"/>
      <c r="YC159" s="2"/>
      <c r="YD159" s="2"/>
      <c r="YE159" s="2"/>
      <c r="YF159" s="2"/>
      <c r="YG159" s="2"/>
      <c r="YH159" s="2"/>
      <c r="YI159" s="2"/>
      <c r="YJ159" s="2"/>
      <c r="YK159" s="2"/>
      <c r="YL159" s="2"/>
      <c r="YM159" s="2"/>
      <c r="YN159" s="2"/>
      <c r="YO159" s="2"/>
      <c r="YP159" s="2"/>
      <c r="YQ159" s="2"/>
      <c r="YR159" s="2"/>
      <c r="YS159" s="2"/>
      <c r="YT159" s="2"/>
      <c r="YU159" s="2"/>
      <c r="YV159" s="2"/>
      <c r="YW159" s="2"/>
      <c r="YX159" s="2"/>
      <c r="YY159" s="2"/>
      <c r="YZ159" s="2"/>
      <c r="ZA159" s="2"/>
      <c r="ZB159" s="2"/>
      <c r="ZC159" s="2"/>
      <c r="ZD159" s="2"/>
      <c r="ZE159" s="2"/>
      <c r="ZF159" s="2"/>
      <c r="ZG159" s="2"/>
      <c r="ZH159" s="2"/>
      <c r="ZI159" s="2"/>
      <c r="ZJ159" s="2"/>
      <c r="ZK159" s="2"/>
      <c r="ZL159" s="2"/>
      <c r="ZM159" s="2"/>
      <c r="ZN159" s="2"/>
      <c r="ZO159" s="2"/>
      <c r="ZP159" s="2"/>
      <c r="ZQ159" s="2"/>
      <c r="ZR159" s="2"/>
      <c r="ZS159" s="2"/>
      <c r="ZT159" s="2"/>
      <c r="ZU159" s="2"/>
      <c r="ZV159" s="2"/>
      <c r="ZW159" s="2"/>
      <c r="ZX159" s="2"/>
      <c r="ZY159" s="2"/>
      <c r="ZZ159" s="2"/>
      <c r="AAA159" s="2"/>
      <c r="AAB159" s="2"/>
      <c r="AAC159" s="2"/>
      <c r="AAD159" s="2"/>
      <c r="AAE159" s="2"/>
      <c r="AAF159" s="2"/>
      <c r="AAG159" s="2"/>
      <c r="AAH159" s="2"/>
      <c r="AAI159" s="2"/>
      <c r="AAJ159" s="2"/>
      <c r="AAK159" s="2"/>
      <c r="AAL159" s="2"/>
      <c r="AAM159" s="2"/>
      <c r="AAN159" s="2"/>
      <c r="AAO159" s="2"/>
      <c r="AAP159" s="2"/>
      <c r="AAQ159" s="2"/>
      <c r="AAR159" s="2"/>
      <c r="AAS159" s="2"/>
      <c r="AAT159" s="2"/>
      <c r="AAU159" s="2"/>
      <c r="AAV159" s="2"/>
      <c r="AAW159" s="2"/>
      <c r="AAX159" s="2"/>
      <c r="AAY159" s="2"/>
      <c r="AAZ159" s="2"/>
      <c r="ABA159" s="2"/>
      <c r="ABB159" s="2"/>
      <c r="ABC159" s="2"/>
      <c r="ABD159" s="2"/>
      <c r="ABE159" s="2"/>
      <c r="ABF159" s="2"/>
      <c r="ABG159" s="2"/>
      <c r="ABH159" s="2"/>
      <c r="ABI159" s="2"/>
      <c r="ABJ159" s="2"/>
      <c r="ABK159" s="2"/>
      <c r="ABL159" s="2"/>
      <c r="ABM159" s="2"/>
      <c r="ABN159" s="2"/>
      <c r="ABO159" s="2"/>
      <c r="ABP159" s="2"/>
      <c r="ABQ159" s="2"/>
      <c r="ABR159" s="2"/>
      <c r="ABS159" s="2"/>
      <c r="ABT159" s="2"/>
      <c r="ABU159" s="2"/>
      <c r="ABV159" s="2"/>
      <c r="ABW159" s="2"/>
      <c r="ABX159" s="2"/>
      <c r="ABY159" s="2"/>
      <c r="ABZ159" s="2"/>
      <c r="ACA159" s="2"/>
      <c r="ACB159" s="2"/>
      <c r="ACC159" s="2"/>
      <c r="ACD159" s="2"/>
      <c r="ACE159" s="2"/>
      <c r="ACF159" s="2"/>
      <c r="ACG159" s="2"/>
      <c r="ACH159" s="2"/>
      <c r="ACI159" s="2"/>
      <c r="ACJ159" s="2"/>
      <c r="ACK159" s="2"/>
      <c r="ACL159" s="2"/>
      <c r="ACM159" s="2"/>
      <c r="ACN159" s="2"/>
      <c r="ACO159" s="2"/>
      <c r="ACP159" s="2"/>
      <c r="ACQ159" s="2"/>
      <c r="ACR159" s="2"/>
      <c r="ACS159" s="2"/>
      <c r="ACT159" s="2"/>
      <c r="ACU159" s="2"/>
      <c r="ACV159" s="2"/>
      <c r="ACW159" s="2"/>
      <c r="ACX159" s="2"/>
      <c r="ACY159" s="2"/>
      <c r="ACZ159" s="2"/>
      <c r="ADA159" s="2"/>
      <c r="ADB159" s="2"/>
      <c r="ADC159" s="2"/>
      <c r="ADD159" s="2"/>
      <c r="ADE159" s="2"/>
      <c r="ADF159" s="2"/>
      <c r="ADG159" s="2"/>
      <c r="ADH159" s="2"/>
      <c r="ADI159" s="2"/>
      <c r="ADJ159" s="2"/>
      <c r="ADK159" s="2"/>
      <c r="ADL159" s="2"/>
      <c r="ADM159" s="2"/>
      <c r="ADN159" s="2"/>
      <c r="ADO159" s="2"/>
      <c r="ADP159" s="2"/>
      <c r="ADQ159" s="2"/>
      <c r="ADR159" s="2"/>
      <c r="ADS159" s="2"/>
      <c r="ADT159" s="2"/>
      <c r="ADU159" s="2"/>
      <c r="ADV159" s="2"/>
      <c r="ADW159" s="2"/>
      <c r="ADX159" s="2"/>
      <c r="ADY159" s="2"/>
      <c r="ADZ159" s="2"/>
      <c r="AEA159" s="2"/>
      <c r="AEB159" s="2"/>
      <c r="AEC159" s="2"/>
      <c r="AED159" s="2"/>
      <c r="AEE159" s="2"/>
      <c r="AEF159" s="2"/>
      <c r="AEG159" s="2"/>
      <c r="AEH159" s="2"/>
      <c r="AEI159" s="2"/>
      <c r="AEJ159" s="2"/>
      <c r="AEK159" s="2"/>
      <c r="AEL159" s="2"/>
      <c r="AEM159" s="2"/>
      <c r="AEN159" s="2"/>
      <c r="AEO159" s="2"/>
      <c r="AEP159" s="2"/>
      <c r="AEQ159" s="2"/>
      <c r="AER159" s="2"/>
      <c r="AES159" s="2"/>
      <c r="AET159" s="2"/>
      <c r="AEU159" s="2"/>
      <c r="AEV159" s="2"/>
      <c r="AEW159" s="2"/>
      <c r="AEX159" s="2"/>
      <c r="AEY159" s="2"/>
      <c r="AEZ159" s="2"/>
      <c r="AFA159" s="2"/>
      <c r="AFB159" s="2"/>
      <c r="AFC159" s="2"/>
      <c r="AFD159" s="2"/>
      <c r="AFE159" s="2"/>
      <c r="AFF159" s="2"/>
      <c r="AFG159" s="2"/>
      <c r="AFH159" s="2"/>
      <c r="AFI159" s="2"/>
      <c r="AFJ159" s="2"/>
      <c r="AFK159" s="2"/>
      <c r="AFL159" s="2"/>
      <c r="AFM159" s="2"/>
      <c r="AFN159" s="2"/>
      <c r="AFO159" s="2"/>
      <c r="AFP159" s="2"/>
      <c r="AFQ159" s="2"/>
      <c r="AFR159" s="2"/>
      <c r="AFS159" s="2"/>
      <c r="AFT159" s="2"/>
      <c r="AFU159" s="2"/>
      <c r="AFV159" s="2"/>
      <c r="AFW159" s="2"/>
      <c r="AFX159" s="2"/>
      <c r="AFY159" s="2"/>
      <c r="AFZ159" s="2"/>
      <c r="AGA159" s="2"/>
      <c r="AGB159" s="2"/>
      <c r="AGC159" s="2"/>
      <c r="AGD159" s="2"/>
      <c r="AGE159" s="2"/>
      <c r="AGF159" s="2"/>
      <c r="AGG159" s="2"/>
      <c r="AGH159" s="2"/>
      <c r="AGI159" s="2"/>
      <c r="AGJ159" s="2"/>
      <c r="AGK159" s="2"/>
      <c r="AGL159" s="2"/>
      <c r="AGM159" s="2"/>
      <c r="AGN159" s="2"/>
      <c r="AGO159" s="2"/>
      <c r="AGP159" s="2"/>
      <c r="AGQ159" s="2"/>
      <c r="AGR159" s="2"/>
      <c r="AGS159" s="2"/>
      <c r="AGT159" s="2"/>
      <c r="AGU159" s="2"/>
      <c r="AGV159" s="2"/>
      <c r="AGW159" s="2"/>
      <c r="AGX159" s="2"/>
      <c r="AGY159" s="2"/>
      <c r="AGZ159" s="2"/>
      <c r="AHA159" s="2"/>
      <c r="AHB159" s="2"/>
      <c r="AHC159" s="2"/>
      <c r="AHD159" s="2"/>
      <c r="AHE159" s="2"/>
      <c r="AHF159" s="2"/>
      <c r="AHG159" s="2"/>
      <c r="AHH159" s="2"/>
      <c r="AHI159" s="2"/>
      <c r="AHJ159" s="2"/>
      <c r="AHK159" s="2"/>
      <c r="AHL159" s="2"/>
      <c r="AHM159" s="2"/>
      <c r="AHN159" s="2"/>
      <c r="AHO159" s="2"/>
      <c r="AHP159" s="2"/>
      <c r="AHQ159" s="2"/>
      <c r="AHR159" s="2"/>
      <c r="AHS159" s="2"/>
      <c r="AHT159" s="2"/>
      <c r="AHU159" s="2"/>
      <c r="AHV159" s="2"/>
      <c r="AHW159" s="2"/>
      <c r="AHX159" s="2"/>
      <c r="AHY159" s="2"/>
      <c r="AHZ159" s="2"/>
      <c r="AIA159" s="2"/>
      <c r="AIB159" s="2"/>
      <c r="AIC159" s="2"/>
      <c r="AID159" s="2"/>
      <c r="AIE159" s="2"/>
      <c r="AIF159" s="2"/>
      <c r="AIG159" s="2"/>
      <c r="AIH159" s="2"/>
      <c r="AII159" s="2"/>
      <c r="AIJ159" s="2"/>
      <c r="AIK159" s="2"/>
      <c r="AIL159" s="2"/>
      <c r="AIM159" s="2"/>
      <c r="AIN159" s="2"/>
      <c r="AIO159" s="2"/>
      <c r="AIP159" s="2"/>
      <c r="AIQ159" s="2"/>
      <c r="AIR159" s="2"/>
      <c r="AIS159" s="2"/>
      <c r="AIT159" s="2"/>
      <c r="AIU159" s="2"/>
      <c r="AIV159" s="2"/>
      <c r="AIW159" s="2"/>
      <c r="AIX159" s="2"/>
      <c r="AIY159" s="2"/>
      <c r="AIZ159" s="2"/>
      <c r="AJA159" s="2"/>
      <c r="AJB159" s="2"/>
      <c r="AJC159" s="2"/>
      <c r="AJD159" s="2"/>
      <c r="AJE159" s="2"/>
      <c r="AJF159" s="2"/>
      <c r="AJG159" s="2"/>
      <c r="AJH159" s="2"/>
      <c r="AJI159" s="2"/>
      <c r="AJJ159" s="2"/>
      <c r="AJK159" s="2"/>
      <c r="AJL159" s="2"/>
      <c r="AJM159" s="2"/>
      <c r="AJN159" s="2"/>
      <c r="AJO159" s="2"/>
      <c r="AJP159" s="2"/>
      <c r="AJQ159" s="2"/>
      <c r="AJR159" s="2"/>
      <c r="AJS159" s="2"/>
      <c r="AJT159" s="2"/>
      <c r="AJU159" s="2"/>
      <c r="AJV159" s="2"/>
      <c r="AJW159" s="2"/>
      <c r="AJX159" s="2"/>
      <c r="AJY159" s="2"/>
      <c r="AJZ159" s="2"/>
      <c r="AKA159" s="2"/>
      <c r="AKB159" s="2"/>
      <c r="AKC159" s="2"/>
      <c r="AKD159" s="2"/>
      <c r="AKE159" s="2"/>
      <c r="AKF159" s="2"/>
      <c r="AKG159" s="2"/>
      <c r="AKH159" s="2"/>
      <c r="AKI159" s="2"/>
      <c r="AKJ159" s="2"/>
      <c r="AKK159" s="2"/>
      <c r="AKL159" s="2"/>
      <c r="AKM159" s="2"/>
      <c r="AKN159" s="2"/>
      <c r="AKO159" s="2"/>
      <c r="AKP159" s="2"/>
      <c r="AKQ159" s="2"/>
      <c r="AKR159" s="2"/>
      <c r="AKS159" s="2"/>
      <c r="AKT159" s="2"/>
      <c r="AKU159" s="2"/>
      <c r="AKV159" s="2"/>
      <c r="AKW159" s="2"/>
      <c r="AKX159" s="2"/>
      <c r="AKY159" s="2"/>
      <c r="AKZ159" s="2"/>
      <c r="ALA159" s="2"/>
      <c r="ALB159" s="2"/>
      <c r="ALC159" s="2"/>
      <c r="ALD159" s="2"/>
      <c r="ALE159" s="2"/>
      <c r="ALF159" s="2"/>
      <c r="ALG159" s="2"/>
      <c r="ALH159" s="2"/>
      <c r="ALI159" s="2"/>
      <c r="ALJ159" s="2"/>
      <c r="ALK159" s="2"/>
      <c r="ALL159" s="2"/>
      <c r="ALM159" s="2"/>
      <c r="ALN159" s="2"/>
      <c r="ALO159" s="2"/>
      <c r="ALP159" s="2"/>
      <c r="ALQ159" s="2"/>
      <c r="ALR159" s="2"/>
      <c r="ALS159" s="2"/>
      <c r="ALT159" s="2"/>
      <c r="ALU159" s="2"/>
      <c r="ALV159" s="2"/>
      <c r="ALW159" s="2"/>
      <c r="ALX159" s="2"/>
      <c r="ALY159" s="2"/>
      <c r="ALZ159" s="2"/>
      <c r="AMA159" s="2"/>
      <c r="AMB159" s="2"/>
      <c r="AMC159" s="2"/>
      <c r="AMD159" s="2"/>
      <c r="AME159" s="2"/>
      <c r="AMF159" s="2"/>
      <c r="AMG159" s="2"/>
      <c r="AMH159" s="2"/>
      <c r="AMI159" s="2"/>
      <c r="AMJ159" s="2"/>
      <c r="AMK159" s="2"/>
    </row>
    <row r="160" spans="1:1025" ht="13.8" x14ac:dyDescent="0.25">
      <c r="A160" s="186"/>
      <c r="B160" s="186"/>
      <c r="C160" s="99" t="s">
        <v>56</v>
      </c>
      <c r="D160" s="186"/>
      <c r="E160" s="262">
        <f>AVEDEV(DATOS!B368,DATOS!D368,DATOS!F368,DATOS!H368,DATOS!J368)</f>
        <v>70.219999999999956</v>
      </c>
      <c r="F160" s="186"/>
      <c r="G160" s="186"/>
      <c r="H160" s="186"/>
      <c r="I160" s="186"/>
      <c r="J160" s="186"/>
      <c r="K160" s="186"/>
      <c r="L160" s="186"/>
      <c r="M160" s="186"/>
      <c r="AL160" s="2"/>
      <c r="AM160" s="2"/>
      <c r="AN160" s="2"/>
      <c r="AO160" s="284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  <c r="LM160" s="2"/>
      <c r="LN160" s="2"/>
      <c r="LO160" s="2"/>
      <c r="LP160" s="2"/>
      <c r="LQ160" s="2"/>
      <c r="LR160" s="2"/>
      <c r="LS160" s="2"/>
      <c r="LT160" s="2"/>
      <c r="LU160" s="2"/>
      <c r="LV160" s="2"/>
      <c r="LW160" s="2"/>
      <c r="LX160" s="2"/>
      <c r="LY160" s="2"/>
      <c r="LZ160" s="2"/>
      <c r="MA160" s="2"/>
      <c r="MB160" s="2"/>
      <c r="MC160" s="2"/>
      <c r="MD160" s="2"/>
      <c r="ME160" s="2"/>
      <c r="MF160" s="2"/>
      <c r="MG160" s="2"/>
      <c r="MH160" s="2"/>
      <c r="MI160" s="2"/>
      <c r="MJ160" s="2"/>
      <c r="MK160" s="2"/>
      <c r="ML160" s="2"/>
      <c r="MM160" s="2"/>
      <c r="MN160" s="2"/>
      <c r="MO160" s="2"/>
      <c r="MP160" s="2"/>
      <c r="MQ160" s="2"/>
      <c r="MR160" s="2"/>
      <c r="MS160" s="2"/>
      <c r="MT160" s="2"/>
      <c r="MU160" s="2"/>
      <c r="MV160" s="2"/>
      <c r="MW160" s="2"/>
      <c r="MX160" s="2"/>
      <c r="MY160" s="2"/>
      <c r="MZ160" s="2"/>
      <c r="NA160" s="2"/>
      <c r="NB160" s="2"/>
      <c r="NC160" s="2"/>
      <c r="ND160" s="2"/>
      <c r="NE160" s="2"/>
      <c r="NF160" s="2"/>
      <c r="NG160" s="2"/>
      <c r="NH160" s="2"/>
      <c r="NI160" s="2"/>
      <c r="NJ160" s="2"/>
      <c r="NK160" s="2"/>
      <c r="NL160" s="2"/>
      <c r="NM160" s="2"/>
      <c r="NN160" s="2"/>
      <c r="NO160" s="2"/>
      <c r="NP160" s="2"/>
      <c r="NQ160" s="2"/>
      <c r="NR160" s="2"/>
      <c r="NS160" s="2"/>
      <c r="NT160" s="2"/>
      <c r="NU160" s="2"/>
      <c r="NV160" s="2"/>
      <c r="NW160" s="2"/>
      <c r="NX160" s="2"/>
      <c r="NY160" s="2"/>
      <c r="NZ160" s="2"/>
      <c r="OA160" s="2"/>
      <c r="OB160" s="2"/>
      <c r="OC160" s="2"/>
      <c r="OD160" s="2"/>
      <c r="OE160" s="2"/>
      <c r="OF160" s="2"/>
      <c r="OG160" s="2"/>
      <c r="OH160" s="2"/>
      <c r="OI160" s="2"/>
      <c r="OJ160" s="2"/>
      <c r="OK160" s="2"/>
      <c r="OL160" s="2"/>
      <c r="OM160" s="2"/>
      <c r="ON160" s="2"/>
      <c r="OO160" s="2"/>
      <c r="OP160" s="2"/>
      <c r="OQ160" s="2"/>
      <c r="OR160" s="2"/>
      <c r="OS160" s="2"/>
      <c r="OT160" s="2"/>
      <c r="OU160" s="2"/>
      <c r="OV160" s="2"/>
      <c r="OW160" s="2"/>
      <c r="OX160" s="2"/>
      <c r="OY160" s="2"/>
      <c r="OZ160" s="2"/>
      <c r="PA160" s="2"/>
      <c r="PB160" s="2"/>
      <c r="PC160" s="2"/>
      <c r="PD160" s="2"/>
      <c r="PE160" s="2"/>
      <c r="PF160" s="2"/>
      <c r="PG160" s="2"/>
      <c r="PH160" s="2"/>
      <c r="PI160" s="2"/>
      <c r="PJ160" s="2"/>
      <c r="PK160" s="2"/>
      <c r="PL160" s="2"/>
      <c r="PM160" s="2"/>
      <c r="PN160" s="2"/>
      <c r="PO160" s="2"/>
      <c r="PP160" s="2"/>
      <c r="PQ160" s="2"/>
      <c r="PR160" s="2"/>
      <c r="PS160" s="2"/>
      <c r="PT160" s="2"/>
      <c r="PU160" s="2"/>
      <c r="PV160" s="2"/>
      <c r="PW160" s="2"/>
      <c r="PX160" s="2"/>
      <c r="PY160" s="2"/>
      <c r="PZ160" s="2"/>
      <c r="QA160" s="2"/>
      <c r="QB160" s="2"/>
      <c r="QC160" s="2"/>
      <c r="QD160" s="2"/>
      <c r="QE160" s="2"/>
      <c r="QF160" s="2"/>
      <c r="QG160" s="2"/>
      <c r="QH160" s="2"/>
      <c r="QI160" s="2"/>
      <c r="QJ160" s="2"/>
      <c r="QK160" s="2"/>
      <c r="QL160" s="2"/>
      <c r="QM160" s="2"/>
      <c r="QN160" s="2"/>
      <c r="QO160" s="2"/>
      <c r="QP160" s="2"/>
      <c r="QQ160" s="2"/>
      <c r="QR160" s="2"/>
      <c r="QS160" s="2"/>
      <c r="QT160" s="2"/>
      <c r="QU160" s="2"/>
      <c r="QV160" s="2"/>
      <c r="QW160" s="2"/>
      <c r="QX160" s="2"/>
      <c r="QY160" s="2"/>
      <c r="QZ160" s="2"/>
      <c r="RA160" s="2"/>
      <c r="RB160" s="2"/>
      <c r="RC160" s="2"/>
      <c r="RD160" s="2"/>
      <c r="RE160" s="2"/>
      <c r="RF160" s="2"/>
      <c r="RG160" s="2"/>
      <c r="RH160" s="2"/>
      <c r="RI160" s="2"/>
      <c r="RJ160" s="2"/>
      <c r="RK160" s="2"/>
      <c r="RL160" s="2"/>
      <c r="RM160" s="2"/>
      <c r="RN160" s="2"/>
      <c r="RO160" s="2"/>
      <c r="RP160" s="2"/>
      <c r="RQ160" s="2"/>
      <c r="RR160" s="2"/>
      <c r="RS160" s="2"/>
      <c r="RT160" s="2"/>
      <c r="RU160" s="2"/>
      <c r="RV160" s="2"/>
      <c r="RW160" s="2"/>
      <c r="RX160" s="2"/>
      <c r="RY160" s="2"/>
      <c r="RZ160" s="2"/>
      <c r="SA160" s="2"/>
      <c r="SB160" s="2"/>
      <c r="SC160" s="2"/>
      <c r="SD160" s="2"/>
      <c r="SE160" s="2"/>
      <c r="SF160" s="2"/>
      <c r="SG160" s="2"/>
      <c r="SH160" s="2"/>
      <c r="SI160" s="2"/>
      <c r="SJ160" s="2"/>
      <c r="SK160" s="2"/>
      <c r="SL160" s="2"/>
      <c r="SM160" s="2"/>
      <c r="SN160" s="2"/>
      <c r="SO160" s="2"/>
      <c r="SP160" s="2"/>
      <c r="SQ160" s="2"/>
      <c r="SR160" s="2"/>
      <c r="SS160" s="2"/>
      <c r="ST160" s="2"/>
      <c r="SU160" s="2"/>
      <c r="SV160" s="2"/>
      <c r="SW160" s="2"/>
      <c r="SX160" s="2"/>
      <c r="SY160" s="2"/>
      <c r="SZ160" s="2"/>
      <c r="TA160" s="2"/>
      <c r="TB160" s="2"/>
      <c r="TC160" s="2"/>
      <c r="TD160" s="2"/>
      <c r="TE160" s="2"/>
      <c r="TF160" s="2"/>
      <c r="TG160" s="2"/>
      <c r="TH160" s="2"/>
      <c r="TI160" s="2"/>
      <c r="TJ160" s="2"/>
      <c r="TK160" s="2"/>
      <c r="TL160" s="2"/>
      <c r="TM160" s="2"/>
      <c r="TN160" s="2"/>
      <c r="TO160" s="2"/>
      <c r="TP160" s="2"/>
      <c r="TQ160" s="2"/>
      <c r="TR160" s="2"/>
      <c r="TS160" s="2"/>
      <c r="TT160" s="2"/>
      <c r="TU160" s="2"/>
      <c r="TV160" s="2"/>
      <c r="TW160" s="2"/>
      <c r="TX160" s="2"/>
      <c r="TY160" s="2"/>
      <c r="TZ160" s="2"/>
      <c r="UA160" s="2"/>
      <c r="UB160" s="2"/>
      <c r="UC160" s="2"/>
      <c r="UD160" s="2"/>
      <c r="UE160" s="2"/>
      <c r="UF160" s="2"/>
      <c r="UG160" s="2"/>
      <c r="UH160" s="2"/>
      <c r="UI160" s="2"/>
      <c r="UJ160" s="2"/>
      <c r="UK160" s="2"/>
      <c r="UL160" s="2"/>
      <c r="UM160" s="2"/>
      <c r="UN160" s="2"/>
      <c r="UO160" s="2"/>
      <c r="UP160" s="2"/>
      <c r="UQ160" s="2"/>
      <c r="UR160" s="2"/>
      <c r="US160" s="2"/>
      <c r="UT160" s="2"/>
      <c r="UU160" s="2"/>
      <c r="UV160" s="2"/>
      <c r="UW160" s="2"/>
      <c r="UX160" s="2"/>
      <c r="UY160" s="2"/>
      <c r="UZ160" s="2"/>
      <c r="VA160" s="2"/>
      <c r="VB160" s="2"/>
      <c r="VC160" s="2"/>
      <c r="VD160" s="2"/>
      <c r="VE160" s="2"/>
      <c r="VF160" s="2"/>
      <c r="VG160" s="2"/>
      <c r="VH160" s="2"/>
      <c r="VI160" s="2"/>
      <c r="VJ160" s="2"/>
      <c r="VK160" s="2"/>
      <c r="VL160" s="2"/>
      <c r="VM160" s="2"/>
      <c r="VN160" s="2"/>
      <c r="VO160" s="2"/>
      <c r="VP160" s="2"/>
      <c r="VQ160" s="2"/>
      <c r="VR160" s="2"/>
      <c r="VS160" s="2"/>
      <c r="VT160" s="2"/>
      <c r="VU160" s="2"/>
      <c r="VV160" s="2"/>
      <c r="VW160" s="2"/>
      <c r="VX160" s="2"/>
      <c r="VY160" s="2"/>
      <c r="VZ160" s="2"/>
      <c r="WA160" s="2"/>
      <c r="WB160" s="2"/>
      <c r="WC160" s="2"/>
      <c r="WD160" s="2"/>
      <c r="WE160" s="2"/>
      <c r="WF160" s="2"/>
      <c r="WG160" s="2"/>
      <c r="WH160" s="2"/>
      <c r="WI160" s="2"/>
      <c r="WJ160" s="2"/>
      <c r="WK160" s="2"/>
      <c r="WL160" s="2"/>
      <c r="WM160" s="2"/>
      <c r="WN160" s="2"/>
      <c r="WO160" s="2"/>
      <c r="WP160" s="2"/>
      <c r="WQ160" s="2"/>
      <c r="WR160" s="2"/>
      <c r="WS160" s="2"/>
      <c r="WT160" s="2"/>
      <c r="WU160" s="2"/>
      <c r="WV160" s="2"/>
      <c r="WW160" s="2"/>
      <c r="WX160" s="2"/>
      <c r="WY160" s="2"/>
      <c r="WZ160" s="2"/>
      <c r="XA160" s="2"/>
      <c r="XB160" s="2"/>
      <c r="XC160" s="2"/>
      <c r="XD160" s="2"/>
      <c r="XE160" s="2"/>
      <c r="XF160" s="2"/>
      <c r="XG160" s="2"/>
      <c r="XH160" s="2"/>
      <c r="XI160" s="2"/>
      <c r="XJ160" s="2"/>
      <c r="XK160" s="2"/>
      <c r="XL160" s="2"/>
      <c r="XM160" s="2"/>
      <c r="XN160" s="2"/>
      <c r="XO160" s="2"/>
      <c r="XP160" s="2"/>
      <c r="XQ160" s="2"/>
      <c r="XR160" s="2"/>
      <c r="XS160" s="2"/>
      <c r="XT160" s="2"/>
      <c r="XU160" s="2"/>
      <c r="XV160" s="2"/>
      <c r="XW160" s="2"/>
      <c r="XX160" s="2"/>
      <c r="XY160" s="2"/>
      <c r="XZ160" s="2"/>
      <c r="YA160" s="2"/>
      <c r="YB160" s="2"/>
      <c r="YC160" s="2"/>
      <c r="YD160" s="2"/>
      <c r="YE160" s="2"/>
      <c r="YF160" s="2"/>
      <c r="YG160" s="2"/>
      <c r="YH160" s="2"/>
      <c r="YI160" s="2"/>
      <c r="YJ160" s="2"/>
      <c r="YK160" s="2"/>
      <c r="YL160" s="2"/>
      <c r="YM160" s="2"/>
      <c r="YN160" s="2"/>
      <c r="YO160" s="2"/>
      <c r="YP160" s="2"/>
      <c r="YQ160" s="2"/>
      <c r="YR160" s="2"/>
      <c r="YS160" s="2"/>
      <c r="YT160" s="2"/>
      <c r="YU160" s="2"/>
      <c r="YV160" s="2"/>
      <c r="YW160" s="2"/>
      <c r="YX160" s="2"/>
      <c r="YY160" s="2"/>
      <c r="YZ160" s="2"/>
      <c r="ZA160" s="2"/>
      <c r="ZB160" s="2"/>
      <c r="ZC160" s="2"/>
      <c r="ZD160" s="2"/>
      <c r="ZE160" s="2"/>
      <c r="ZF160" s="2"/>
      <c r="ZG160" s="2"/>
      <c r="ZH160" s="2"/>
      <c r="ZI160" s="2"/>
      <c r="ZJ160" s="2"/>
      <c r="ZK160" s="2"/>
      <c r="ZL160" s="2"/>
      <c r="ZM160" s="2"/>
      <c r="ZN160" s="2"/>
      <c r="ZO160" s="2"/>
      <c r="ZP160" s="2"/>
      <c r="ZQ160" s="2"/>
      <c r="ZR160" s="2"/>
      <c r="ZS160" s="2"/>
      <c r="ZT160" s="2"/>
      <c r="ZU160" s="2"/>
      <c r="ZV160" s="2"/>
      <c r="ZW160" s="2"/>
      <c r="ZX160" s="2"/>
      <c r="ZY160" s="2"/>
      <c r="ZZ160" s="2"/>
      <c r="AAA160" s="2"/>
      <c r="AAB160" s="2"/>
      <c r="AAC160" s="2"/>
      <c r="AAD160" s="2"/>
      <c r="AAE160" s="2"/>
      <c r="AAF160" s="2"/>
      <c r="AAG160" s="2"/>
      <c r="AAH160" s="2"/>
      <c r="AAI160" s="2"/>
      <c r="AAJ160" s="2"/>
      <c r="AAK160" s="2"/>
      <c r="AAL160" s="2"/>
      <c r="AAM160" s="2"/>
      <c r="AAN160" s="2"/>
      <c r="AAO160" s="2"/>
      <c r="AAP160" s="2"/>
      <c r="AAQ160" s="2"/>
      <c r="AAR160" s="2"/>
      <c r="AAS160" s="2"/>
      <c r="AAT160" s="2"/>
      <c r="AAU160" s="2"/>
      <c r="AAV160" s="2"/>
      <c r="AAW160" s="2"/>
      <c r="AAX160" s="2"/>
      <c r="AAY160" s="2"/>
      <c r="AAZ160" s="2"/>
      <c r="ABA160" s="2"/>
      <c r="ABB160" s="2"/>
      <c r="ABC160" s="2"/>
      <c r="ABD160" s="2"/>
      <c r="ABE160" s="2"/>
      <c r="ABF160" s="2"/>
      <c r="ABG160" s="2"/>
      <c r="ABH160" s="2"/>
      <c r="ABI160" s="2"/>
      <c r="ABJ160" s="2"/>
      <c r="ABK160" s="2"/>
      <c r="ABL160" s="2"/>
      <c r="ABM160" s="2"/>
      <c r="ABN160" s="2"/>
      <c r="ABO160" s="2"/>
      <c r="ABP160" s="2"/>
      <c r="ABQ160" s="2"/>
      <c r="ABR160" s="2"/>
      <c r="ABS160" s="2"/>
      <c r="ABT160" s="2"/>
      <c r="ABU160" s="2"/>
      <c r="ABV160" s="2"/>
      <c r="ABW160" s="2"/>
      <c r="ABX160" s="2"/>
      <c r="ABY160" s="2"/>
      <c r="ABZ160" s="2"/>
      <c r="ACA160" s="2"/>
      <c r="ACB160" s="2"/>
      <c r="ACC160" s="2"/>
      <c r="ACD160" s="2"/>
      <c r="ACE160" s="2"/>
      <c r="ACF160" s="2"/>
      <c r="ACG160" s="2"/>
      <c r="ACH160" s="2"/>
      <c r="ACI160" s="2"/>
      <c r="ACJ160" s="2"/>
      <c r="ACK160" s="2"/>
      <c r="ACL160" s="2"/>
      <c r="ACM160" s="2"/>
      <c r="ACN160" s="2"/>
      <c r="ACO160" s="2"/>
      <c r="ACP160" s="2"/>
      <c r="ACQ160" s="2"/>
      <c r="ACR160" s="2"/>
      <c r="ACS160" s="2"/>
      <c r="ACT160" s="2"/>
      <c r="ACU160" s="2"/>
      <c r="ACV160" s="2"/>
      <c r="ACW160" s="2"/>
      <c r="ACX160" s="2"/>
      <c r="ACY160" s="2"/>
      <c r="ACZ160" s="2"/>
      <c r="ADA160" s="2"/>
      <c r="ADB160" s="2"/>
      <c r="ADC160" s="2"/>
      <c r="ADD160" s="2"/>
      <c r="ADE160" s="2"/>
      <c r="ADF160" s="2"/>
      <c r="ADG160" s="2"/>
      <c r="ADH160" s="2"/>
      <c r="ADI160" s="2"/>
      <c r="ADJ160" s="2"/>
      <c r="ADK160" s="2"/>
      <c r="ADL160" s="2"/>
      <c r="ADM160" s="2"/>
      <c r="ADN160" s="2"/>
      <c r="ADO160" s="2"/>
      <c r="ADP160" s="2"/>
      <c r="ADQ160" s="2"/>
      <c r="ADR160" s="2"/>
      <c r="ADS160" s="2"/>
      <c r="ADT160" s="2"/>
      <c r="ADU160" s="2"/>
      <c r="ADV160" s="2"/>
      <c r="ADW160" s="2"/>
      <c r="ADX160" s="2"/>
      <c r="ADY160" s="2"/>
      <c r="ADZ160" s="2"/>
      <c r="AEA160" s="2"/>
      <c r="AEB160" s="2"/>
      <c r="AEC160" s="2"/>
      <c r="AED160" s="2"/>
      <c r="AEE160" s="2"/>
      <c r="AEF160" s="2"/>
      <c r="AEG160" s="2"/>
      <c r="AEH160" s="2"/>
      <c r="AEI160" s="2"/>
      <c r="AEJ160" s="2"/>
      <c r="AEK160" s="2"/>
      <c r="AEL160" s="2"/>
      <c r="AEM160" s="2"/>
      <c r="AEN160" s="2"/>
      <c r="AEO160" s="2"/>
      <c r="AEP160" s="2"/>
      <c r="AEQ160" s="2"/>
      <c r="AER160" s="2"/>
      <c r="AES160" s="2"/>
      <c r="AET160" s="2"/>
      <c r="AEU160" s="2"/>
      <c r="AEV160" s="2"/>
      <c r="AEW160" s="2"/>
      <c r="AEX160" s="2"/>
      <c r="AEY160" s="2"/>
      <c r="AEZ160" s="2"/>
      <c r="AFA160" s="2"/>
      <c r="AFB160" s="2"/>
      <c r="AFC160" s="2"/>
      <c r="AFD160" s="2"/>
      <c r="AFE160" s="2"/>
      <c r="AFF160" s="2"/>
      <c r="AFG160" s="2"/>
      <c r="AFH160" s="2"/>
      <c r="AFI160" s="2"/>
      <c r="AFJ160" s="2"/>
      <c r="AFK160" s="2"/>
      <c r="AFL160" s="2"/>
      <c r="AFM160" s="2"/>
      <c r="AFN160" s="2"/>
      <c r="AFO160" s="2"/>
      <c r="AFP160" s="2"/>
      <c r="AFQ160" s="2"/>
      <c r="AFR160" s="2"/>
      <c r="AFS160" s="2"/>
      <c r="AFT160" s="2"/>
      <c r="AFU160" s="2"/>
      <c r="AFV160" s="2"/>
      <c r="AFW160" s="2"/>
      <c r="AFX160" s="2"/>
      <c r="AFY160" s="2"/>
      <c r="AFZ160" s="2"/>
      <c r="AGA160" s="2"/>
      <c r="AGB160" s="2"/>
      <c r="AGC160" s="2"/>
      <c r="AGD160" s="2"/>
      <c r="AGE160" s="2"/>
      <c r="AGF160" s="2"/>
      <c r="AGG160" s="2"/>
      <c r="AGH160" s="2"/>
      <c r="AGI160" s="2"/>
      <c r="AGJ160" s="2"/>
      <c r="AGK160" s="2"/>
      <c r="AGL160" s="2"/>
      <c r="AGM160" s="2"/>
      <c r="AGN160" s="2"/>
      <c r="AGO160" s="2"/>
      <c r="AGP160" s="2"/>
      <c r="AGQ160" s="2"/>
      <c r="AGR160" s="2"/>
      <c r="AGS160" s="2"/>
      <c r="AGT160" s="2"/>
      <c r="AGU160" s="2"/>
      <c r="AGV160" s="2"/>
      <c r="AGW160" s="2"/>
      <c r="AGX160" s="2"/>
      <c r="AGY160" s="2"/>
      <c r="AGZ160" s="2"/>
      <c r="AHA160" s="2"/>
      <c r="AHB160" s="2"/>
      <c r="AHC160" s="2"/>
      <c r="AHD160" s="2"/>
      <c r="AHE160" s="2"/>
      <c r="AHF160" s="2"/>
      <c r="AHG160" s="2"/>
      <c r="AHH160" s="2"/>
      <c r="AHI160" s="2"/>
      <c r="AHJ160" s="2"/>
      <c r="AHK160" s="2"/>
      <c r="AHL160" s="2"/>
      <c r="AHM160" s="2"/>
      <c r="AHN160" s="2"/>
      <c r="AHO160" s="2"/>
      <c r="AHP160" s="2"/>
      <c r="AHQ160" s="2"/>
      <c r="AHR160" s="2"/>
      <c r="AHS160" s="2"/>
      <c r="AHT160" s="2"/>
      <c r="AHU160" s="2"/>
      <c r="AHV160" s="2"/>
      <c r="AHW160" s="2"/>
      <c r="AHX160" s="2"/>
      <c r="AHY160" s="2"/>
      <c r="AHZ160" s="2"/>
      <c r="AIA160" s="2"/>
      <c r="AIB160" s="2"/>
      <c r="AIC160" s="2"/>
      <c r="AID160" s="2"/>
      <c r="AIE160" s="2"/>
      <c r="AIF160" s="2"/>
      <c r="AIG160" s="2"/>
      <c r="AIH160" s="2"/>
      <c r="AII160" s="2"/>
      <c r="AIJ160" s="2"/>
      <c r="AIK160" s="2"/>
      <c r="AIL160" s="2"/>
      <c r="AIM160" s="2"/>
      <c r="AIN160" s="2"/>
      <c r="AIO160" s="2"/>
      <c r="AIP160" s="2"/>
      <c r="AIQ160" s="2"/>
      <c r="AIR160" s="2"/>
      <c r="AIS160" s="2"/>
      <c r="AIT160" s="2"/>
      <c r="AIU160" s="2"/>
      <c r="AIV160" s="2"/>
      <c r="AIW160" s="2"/>
      <c r="AIX160" s="2"/>
      <c r="AIY160" s="2"/>
      <c r="AIZ160" s="2"/>
      <c r="AJA160" s="2"/>
      <c r="AJB160" s="2"/>
      <c r="AJC160" s="2"/>
      <c r="AJD160" s="2"/>
      <c r="AJE160" s="2"/>
      <c r="AJF160" s="2"/>
      <c r="AJG160" s="2"/>
      <c r="AJH160" s="2"/>
      <c r="AJI160" s="2"/>
      <c r="AJJ160" s="2"/>
      <c r="AJK160" s="2"/>
      <c r="AJL160" s="2"/>
      <c r="AJM160" s="2"/>
      <c r="AJN160" s="2"/>
      <c r="AJO160" s="2"/>
      <c r="AJP160" s="2"/>
      <c r="AJQ160" s="2"/>
      <c r="AJR160" s="2"/>
      <c r="AJS160" s="2"/>
      <c r="AJT160" s="2"/>
      <c r="AJU160" s="2"/>
      <c r="AJV160" s="2"/>
      <c r="AJW160" s="2"/>
      <c r="AJX160" s="2"/>
      <c r="AJY160" s="2"/>
      <c r="AJZ160" s="2"/>
      <c r="AKA160" s="2"/>
      <c r="AKB160" s="2"/>
      <c r="AKC160" s="2"/>
      <c r="AKD160" s="2"/>
      <c r="AKE160" s="2"/>
      <c r="AKF160" s="2"/>
      <c r="AKG160" s="2"/>
      <c r="AKH160" s="2"/>
      <c r="AKI160" s="2"/>
      <c r="AKJ160" s="2"/>
      <c r="AKK160" s="2"/>
      <c r="AKL160" s="2"/>
      <c r="AKM160" s="2"/>
      <c r="AKN160" s="2"/>
      <c r="AKO160" s="2"/>
      <c r="AKP160" s="2"/>
      <c r="AKQ160" s="2"/>
      <c r="AKR160" s="2"/>
      <c r="AKS160" s="2"/>
      <c r="AKT160" s="2"/>
      <c r="AKU160" s="2"/>
      <c r="AKV160" s="2"/>
      <c r="AKW160" s="2"/>
      <c r="AKX160" s="2"/>
      <c r="AKY160" s="2"/>
      <c r="AKZ160" s="2"/>
      <c r="ALA160" s="2"/>
      <c r="ALB160" s="2"/>
      <c r="ALC160" s="2"/>
      <c r="ALD160" s="2"/>
      <c r="ALE160" s="2"/>
      <c r="ALF160" s="2"/>
      <c r="ALG160" s="2"/>
      <c r="ALH160" s="2"/>
      <c r="ALI160" s="2"/>
      <c r="ALJ160" s="2"/>
      <c r="ALK160" s="2"/>
      <c r="ALL160" s="2"/>
      <c r="ALM160" s="2"/>
      <c r="ALN160" s="2"/>
      <c r="ALO160" s="2"/>
      <c r="ALP160" s="2"/>
      <c r="ALQ160" s="2"/>
      <c r="ALR160" s="2"/>
      <c r="ALS160" s="2"/>
      <c r="ALT160" s="2"/>
      <c r="ALU160" s="2"/>
      <c r="ALV160" s="2"/>
      <c r="ALW160" s="2"/>
      <c r="ALX160" s="2"/>
      <c r="ALY160" s="2"/>
      <c r="ALZ160" s="2"/>
      <c r="AMA160" s="2"/>
      <c r="AMB160" s="2"/>
      <c r="AMC160" s="2"/>
      <c r="AMD160" s="2"/>
      <c r="AME160" s="2"/>
      <c r="AMF160" s="2"/>
      <c r="AMG160" s="2"/>
      <c r="AMH160" s="2"/>
      <c r="AMI160" s="2"/>
      <c r="AMJ160" s="2"/>
      <c r="AMK160" s="2"/>
    </row>
    <row r="161" spans="2:1025" ht="13.8" x14ac:dyDescent="0.25">
      <c r="B161" s="1"/>
      <c r="C161" s="1"/>
      <c r="J161" s="2"/>
      <c r="K161" s="2"/>
      <c r="L161" s="2"/>
      <c r="M161" s="2"/>
      <c r="AL161" s="2"/>
      <c r="AM161" s="2"/>
      <c r="AN161" s="2"/>
      <c r="AO161" s="284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  <c r="LM161" s="2"/>
      <c r="LN161" s="2"/>
      <c r="LO161" s="2"/>
      <c r="LP161" s="2"/>
      <c r="LQ161" s="2"/>
      <c r="LR161" s="2"/>
      <c r="LS161" s="2"/>
      <c r="LT161" s="2"/>
      <c r="LU161" s="2"/>
      <c r="LV161" s="2"/>
      <c r="LW161" s="2"/>
      <c r="LX161" s="2"/>
      <c r="LY161" s="2"/>
      <c r="LZ161" s="2"/>
      <c r="MA161" s="2"/>
      <c r="MB161" s="2"/>
      <c r="MC161" s="2"/>
      <c r="MD161" s="2"/>
      <c r="ME161" s="2"/>
      <c r="MF161" s="2"/>
      <c r="MG161" s="2"/>
      <c r="MH161" s="2"/>
      <c r="MI161" s="2"/>
      <c r="MJ161" s="2"/>
      <c r="MK161" s="2"/>
      <c r="ML161" s="2"/>
      <c r="MM161" s="2"/>
      <c r="MN161" s="2"/>
      <c r="MO161" s="2"/>
      <c r="MP161" s="2"/>
      <c r="MQ161" s="2"/>
      <c r="MR161" s="2"/>
      <c r="MS161" s="2"/>
      <c r="MT161" s="2"/>
      <c r="MU161" s="2"/>
      <c r="MV161" s="2"/>
      <c r="MW161" s="2"/>
      <c r="MX161" s="2"/>
      <c r="MY161" s="2"/>
      <c r="MZ161" s="2"/>
      <c r="NA161" s="2"/>
      <c r="NB161" s="2"/>
      <c r="NC161" s="2"/>
      <c r="ND161" s="2"/>
      <c r="NE161" s="2"/>
      <c r="NF161" s="2"/>
      <c r="NG161" s="2"/>
      <c r="NH161" s="2"/>
      <c r="NI161" s="2"/>
      <c r="NJ161" s="2"/>
      <c r="NK161" s="2"/>
      <c r="NL161" s="2"/>
      <c r="NM161" s="2"/>
      <c r="NN161" s="2"/>
      <c r="NO161" s="2"/>
      <c r="NP161" s="2"/>
      <c r="NQ161" s="2"/>
      <c r="NR161" s="2"/>
      <c r="NS161" s="2"/>
      <c r="NT161" s="2"/>
      <c r="NU161" s="2"/>
      <c r="NV161" s="2"/>
      <c r="NW161" s="2"/>
      <c r="NX161" s="2"/>
      <c r="NY161" s="2"/>
      <c r="NZ161" s="2"/>
      <c r="OA161" s="2"/>
      <c r="OB161" s="2"/>
      <c r="OC161" s="2"/>
      <c r="OD161" s="2"/>
      <c r="OE161" s="2"/>
      <c r="OF161" s="2"/>
      <c r="OG161" s="2"/>
      <c r="OH161" s="2"/>
      <c r="OI161" s="2"/>
      <c r="OJ161" s="2"/>
      <c r="OK161" s="2"/>
      <c r="OL161" s="2"/>
      <c r="OM161" s="2"/>
      <c r="ON161" s="2"/>
      <c r="OO161" s="2"/>
      <c r="OP161" s="2"/>
      <c r="OQ161" s="2"/>
      <c r="OR161" s="2"/>
      <c r="OS161" s="2"/>
      <c r="OT161" s="2"/>
      <c r="OU161" s="2"/>
      <c r="OV161" s="2"/>
      <c r="OW161" s="2"/>
      <c r="OX161" s="2"/>
      <c r="OY161" s="2"/>
      <c r="OZ161" s="2"/>
      <c r="PA161" s="2"/>
      <c r="PB161" s="2"/>
      <c r="PC161" s="2"/>
      <c r="PD161" s="2"/>
      <c r="PE161" s="2"/>
      <c r="PF161" s="2"/>
      <c r="PG161" s="2"/>
      <c r="PH161" s="2"/>
      <c r="PI161" s="2"/>
      <c r="PJ161" s="2"/>
      <c r="PK161" s="2"/>
      <c r="PL161" s="2"/>
      <c r="PM161" s="2"/>
      <c r="PN161" s="2"/>
      <c r="PO161" s="2"/>
      <c r="PP161" s="2"/>
      <c r="PQ161" s="2"/>
      <c r="PR161" s="2"/>
      <c r="PS161" s="2"/>
      <c r="PT161" s="2"/>
      <c r="PU161" s="2"/>
      <c r="PV161" s="2"/>
      <c r="PW161" s="2"/>
      <c r="PX161" s="2"/>
      <c r="PY161" s="2"/>
      <c r="PZ161" s="2"/>
      <c r="QA161" s="2"/>
      <c r="QB161" s="2"/>
      <c r="QC161" s="2"/>
      <c r="QD161" s="2"/>
      <c r="QE161" s="2"/>
      <c r="QF161" s="2"/>
      <c r="QG161" s="2"/>
      <c r="QH161" s="2"/>
      <c r="QI161" s="2"/>
      <c r="QJ161" s="2"/>
      <c r="QK161" s="2"/>
      <c r="QL161" s="2"/>
      <c r="QM161" s="2"/>
      <c r="QN161" s="2"/>
      <c r="QO161" s="2"/>
      <c r="QP161" s="2"/>
      <c r="QQ161" s="2"/>
      <c r="QR161" s="2"/>
      <c r="QS161" s="2"/>
      <c r="QT161" s="2"/>
      <c r="QU161" s="2"/>
      <c r="QV161" s="2"/>
      <c r="QW161" s="2"/>
      <c r="QX161" s="2"/>
      <c r="QY161" s="2"/>
      <c r="QZ161" s="2"/>
      <c r="RA161" s="2"/>
      <c r="RB161" s="2"/>
      <c r="RC161" s="2"/>
      <c r="RD161" s="2"/>
      <c r="RE161" s="2"/>
      <c r="RF161" s="2"/>
      <c r="RG161" s="2"/>
      <c r="RH161" s="2"/>
      <c r="RI161" s="2"/>
      <c r="RJ161" s="2"/>
      <c r="RK161" s="2"/>
      <c r="RL161" s="2"/>
      <c r="RM161" s="2"/>
      <c r="RN161" s="2"/>
      <c r="RO161" s="2"/>
      <c r="RP161" s="2"/>
      <c r="RQ161" s="2"/>
      <c r="RR161" s="2"/>
      <c r="RS161" s="2"/>
      <c r="RT161" s="2"/>
      <c r="RU161" s="2"/>
      <c r="RV161" s="2"/>
      <c r="RW161" s="2"/>
      <c r="RX161" s="2"/>
      <c r="RY161" s="2"/>
      <c r="RZ161" s="2"/>
      <c r="SA161" s="2"/>
      <c r="SB161" s="2"/>
      <c r="SC161" s="2"/>
      <c r="SD161" s="2"/>
      <c r="SE161" s="2"/>
      <c r="SF161" s="2"/>
      <c r="SG161" s="2"/>
      <c r="SH161" s="2"/>
      <c r="SI161" s="2"/>
      <c r="SJ161" s="2"/>
      <c r="SK161" s="2"/>
      <c r="SL161" s="2"/>
      <c r="SM161" s="2"/>
      <c r="SN161" s="2"/>
      <c r="SO161" s="2"/>
      <c r="SP161" s="2"/>
      <c r="SQ161" s="2"/>
      <c r="SR161" s="2"/>
      <c r="SS161" s="2"/>
      <c r="ST161" s="2"/>
      <c r="SU161" s="2"/>
      <c r="SV161" s="2"/>
      <c r="SW161" s="2"/>
      <c r="SX161" s="2"/>
      <c r="SY161" s="2"/>
      <c r="SZ161" s="2"/>
      <c r="TA161" s="2"/>
      <c r="TB161" s="2"/>
      <c r="TC161" s="2"/>
      <c r="TD161" s="2"/>
      <c r="TE161" s="2"/>
      <c r="TF161" s="2"/>
      <c r="TG161" s="2"/>
      <c r="TH161" s="2"/>
      <c r="TI161" s="2"/>
      <c r="TJ161" s="2"/>
      <c r="TK161" s="2"/>
      <c r="TL161" s="2"/>
      <c r="TM161" s="2"/>
      <c r="TN161" s="2"/>
      <c r="TO161" s="2"/>
      <c r="TP161" s="2"/>
      <c r="TQ161" s="2"/>
      <c r="TR161" s="2"/>
      <c r="TS161" s="2"/>
      <c r="TT161" s="2"/>
      <c r="TU161" s="2"/>
      <c r="TV161" s="2"/>
      <c r="TW161" s="2"/>
      <c r="TX161" s="2"/>
      <c r="TY161" s="2"/>
      <c r="TZ161" s="2"/>
      <c r="UA161" s="2"/>
      <c r="UB161" s="2"/>
      <c r="UC161" s="2"/>
      <c r="UD161" s="2"/>
      <c r="UE161" s="2"/>
      <c r="UF161" s="2"/>
      <c r="UG161" s="2"/>
      <c r="UH161" s="2"/>
      <c r="UI161" s="2"/>
      <c r="UJ161" s="2"/>
      <c r="UK161" s="2"/>
      <c r="UL161" s="2"/>
      <c r="UM161" s="2"/>
      <c r="UN161" s="2"/>
      <c r="UO161" s="2"/>
      <c r="UP161" s="2"/>
      <c r="UQ161" s="2"/>
      <c r="UR161" s="2"/>
      <c r="US161" s="2"/>
      <c r="UT161" s="2"/>
      <c r="UU161" s="2"/>
      <c r="UV161" s="2"/>
      <c r="UW161" s="2"/>
      <c r="UX161" s="2"/>
      <c r="UY161" s="2"/>
      <c r="UZ161" s="2"/>
      <c r="VA161" s="2"/>
      <c r="VB161" s="2"/>
      <c r="VC161" s="2"/>
      <c r="VD161" s="2"/>
      <c r="VE161" s="2"/>
      <c r="VF161" s="2"/>
      <c r="VG161" s="2"/>
      <c r="VH161" s="2"/>
      <c r="VI161" s="2"/>
      <c r="VJ161" s="2"/>
      <c r="VK161" s="2"/>
      <c r="VL161" s="2"/>
      <c r="VM161" s="2"/>
      <c r="VN161" s="2"/>
      <c r="VO161" s="2"/>
      <c r="VP161" s="2"/>
      <c r="VQ161" s="2"/>
      <c r="VR161" s="2"/>
      <c r="VS161" s="2"/>
      <c r="VT161" s="2"/>
      <c r="VU161" s="2"/>
      <c r="VV161" s="2"/>
      <c r="VW161" s="2"/>
      <c r="VX161" s="2"/>
      <c r="VY161" s="2"/>
      <c r="VZ161" s="2"/>
      <c r="WA161" s="2"/>
      <c r="WB161" s="2"/>
      <c r="WC161" s="2"/>
      <c r="WD161" s="2"/>
      <c r="WE161" s="2"/>
      <c r="WF161" s="2"/>
      <c r="WG161" s="2"/>
      <c r="WH161" s="2"/>
      <c r="WI161" s="2"/>
      <c r="WJ161" s="2"/>
      <c r="WK161" s="2"/>
      <c r="WL161" s="2"/>
      <c r="WM161" s="2"/>
      <c r="WN161" s="2"/>
      <c r="WO161" s="2"/>
      <c r="WP161" s="2"/>
      <c r="WQ161" s="2"/>
      <c r="WR161" s="2"/>
      <c r="WS161" s="2"/>
      <c r="WT161" s="2"/>
      <c r="WU161" s="2"/>
      <c r="WV161" s="2"/>
      <c r="WW161" s="2"/>
      <c r="WX161" s="2"/>
      <c r="WY161" s="2"/>
      <c r="WZ161" s="2"/>
      <c r="XA161" s="2"/>
      <c r="XB161" s="2"/>
      <c r="XC161" s="2"/>
      <c r="XD161" s="2"/>
      <c r="XE161" s="2"/>
      <c r="XF161" s="2"/>
      <c r="XG161" s="2"/>
      <c r="XH161" s="2"/>
      <c r="XI161" s="2"/>
      <c r="XJ161" s="2"/>
      <c r="XK161" s="2"/>
      <c r="XL161" s="2"/>
      <c r="XM161" s="2"/>
      <c r="XN161" s="2"/>
      <c r="XO161" s="2"/>
      <c r="XP161" s="2"/>
      <c r="XQ161" s="2"/>
      <c r="XR161" s="2"/>
      <c r="XS161" s="2"/>
      <c r="XT161" s="2"/>
      <c r="XU161" s="2"/>
      <c r="XV161" s="2"/>
      <c r="XW161" s="2"/>
      <c r="XX161" s="2"/>
      <c r="XY161" s="2"/>
      <c r="XZ161" s="2"/>
      <c r="YA161" s="2"/>
      <c r="YB161" s="2"/>
      <c r="YC161" s="2"/>
      <c r="YD161" s="2"/>
      <c r="YE161" s="2"/>
      <c r="YF161" s="2"/>
      <c r="YG161" s="2"/>
      <c r="YH161" s="2"/>
      <c r="YI161" s="2"/>
      <c r="YJ161" s="2"/>
      <c r="YK161" s="2"/>
      <c r="YL161" s="2"/>
      <c r="YM161" s="2"/>
      <c r="YN161" s="2"/>
      <c r="YO161" s="2"/>
      <c r="YP161" s="2"/>
      <c r="YQ161" s="2"/>
      <c r="YR161" s="2"/>
      <c r="YS161" s="2"/>
      <c r="YT161" s="2"/>
      <c r="YU161" s="2"/>
      <c r="YV161" s="2"/>
      <c r="YW161" s="2"/>
      <c r="YX161" s="2"/>
      <c r="YY161" s="2"/>
      <c r="YZ161" s="2"/>
      <c r="ZA161" s="2"/>
      <c r="ZB161" s="2"/>
      <c r="ZC161" s="2"/>
      <c r="ZD161" s="2"/>
      <c r="ZE161" s="2"/>
      <c r="ZF161" s="2"/>
      <c r="ZG161" s="2"/>
      <c r="ZH161" s="2"/>
      <c r="ZI161" s="2"/>
      <c r="ZJ161" s="2"/>
      <c r="ZK161" s="2"/>
      <c r="ZL161" s="2"/>
      <c r="ZM161" s="2"/>
      <c r="ZN161" s="2"/>
      <c r="ZO161" s="2"/>
      <c r="ZP161" s="2"/>
      <c r="ZQ161" s="2"/>
      <c r="ZR161" s="2"/>
      <c r="ZS161" s="2"/>
      <c r="ZT161" s="2"/>
      <c r="ZU161" s="2"/>
      <c r="ZV161" s="2"/>
      <c r="ZW161" s="2"/>
      <c r="ZX161" s="2"/>
      <c r="ZY161" s="2"/>
      <c r="ZZ161" s="2"/>
      <c r="AAA161" s="2"/>
      <c r="AAB161" s="2"/>
      <c r="AAC161" s="2"/>
      <c r="AAD161" s="2"/>
      <c r="AAE161" s="2"/>
      <c r="AAF161" s="2"/>
      <c r="AAG161" s="2"/>
      <c r="AAH161" s="2"/>
      <c r="AAI161" s="2"/>
      <c r="AAJ161" s="2"/>
      <c r="AAK161" s="2"/>
      <c r="AAL161" s="2"/>
      <c r="AAM161" s="2"/>
      <c r="AAN161" s="2"/>
      <c r="AAO161" s="2"/>
      <c r="AAP161" s="2"/>
      <c r="AAQ161" s="2"/>
      <c r="AAR161" s="2"/>
      <c r="AAS161" s="2"/>
      <c r="AAT161" s="2"/>
      <c r="AAU161" s="2"/>
      <c r="AAV161" s="2"/>
      <c r="AAW161" s="2"/>
      <c r="AAX161" s="2"/>
      <c r="AAY161" s="2"/>
      <c r="AAZ161" s="2"/>
      <c r="ABA161" s="2"/>
      <c r="ABB161" s="2"/>
      <c r="ABC161" s="2"/>
      <c r="ABD161" s="2"/>
      <c r="ABE161" s="2"/>
      <c r="ABF161" s="2"/>
      <c r="ABG161" s="2"/>
      <c r="ABH161" s="2"/>
      <c r="ABI161" s="2"/>
      <c r="ABJ161" s="2"/>
      <c r="ABK161" s="2"/>
      <c r="ABL161" s="2"/>
      <c r="ABM161" s="2"/>
      <c r="ABN161" s="2"/>
      <c r="ABO161" s="2"/>
      <c r="ABP161" s="2"/>
      <c r="ABQ161" s="2"/>
      <c r="ABR161" s="2"/>
      <c r="ABS161" s="2"/>
      <c r="ABT161" s="2"/>
      <c r="ABU161" s="2"/>
      <c r="ABV161" s="2"/>
      <c r="ABW161" s="2"/>
      <c r="ABX161" s="2"/>
      <c r="ABY161" s="2"/>
      <c r="ABZ161" s="2"/>
      <c r="ACA161" s="2"/>
      <c r="ACB161" s="2"/>
      <c r="ACC161" s="2"/>
      <c r="ACD161" s="2"/>
      <c r="ACE161" s="2"/>
      <c r="ACF161" s="2"/>
      <c r="ACG161" s="2"/>
      <c r="ACH161" s="2"/>
      <c r="ACI161" s="2"/>
      <c r="ACJ161" s="2"/>
      <c r="ACK161" s="2"/>
      <c r="ACL161" s="2"/>
      <c r="ACM161" s="2"/>
      <c r="ACN161" s="2"/>
      <c r="ACO161" s="2"/>
      <c r="ACP161" s="2"/>
      <c r="ACQ161" s="2"/>
      <c r="ACR161" s="2"/>
      <c r="ACS161" s="2"/>
      <c r="ACT161" s="2"/>
      <c r="ACU161" s="2"/>
      <c r="ACV161" s="2"/>
      <c r="ACW161" s="2"/>
      <c r="ACX161" s="2"/>
      <c r="ACY161" s="2"/>
      <c r="ACZ161" s="2"/>
      <c r="ADA161" s="2"/>
      <c r="ADB161" s="2"/>
      <c r="ADC161" s="2"/>
      <c r="ADD161" s="2"/>
      <c r="ADE161" s="2"/>
      <c r="ADF161" s="2"/>
      <c r="ADG161" s="2"/>
      <c r="ADH161" s="2"/>
      <c r="ADI161" s="2"/>
      <c r="ADJ161" s="2"/>
      <c r="ADK161" s="2"/>
      <c r="ADL161" s="2"/>
      <c r="ADM161" s="2"/>
      <c r="ADN161" s="2"/>
      <c r="ADO161" s="2"/>
      <c r="ADP161" s="2"/>
      <c r="ADQ161" s="2"/>
      <c r="ADR161" s="2"/>
      <c r="ADS161" s="2"/>
      <c r="ADT161" s="2"/>
      <c r="ADU161" s="2"/>
      <c r="ADV161" s="2"/>
      <c r="ADW161" s="2"/>
      <c r="ADX161" s="2"/>
      <c r="ADY161" s="2"/>
      <c r="ADZ161" s="2"/>
      <c r="AEA161" s="2"/>
      <c r="AEB161" s="2"/>
      <c r="AEC161" s="2"/>
      <c r="AED161" s="2"/>
      <c r="AEE161" s="2"/>
      <c r="AEF161" s="2"/>
      <c r="AEG161" s="2"/>
      <c r="AEH161" s="2"/>
      <c r="AEI161" s="2"/>
      <c r="AEJ161" s="2"/>
      <c r="AEK161" s="2"/>
      <c r="AEL161" s="2"/>
      <c r="AEM161" s="2"/>
      <c r="AEN161" s="2"/>
      <c r="AEO161" s="2"/>
      <c r="AEP161" s="2"/>
      <c r="AEQ161" s="2"/>
      <c r="AER161" s="2"/>
      <c r="AES161" s="2"/>
      <c r="AET161" s="2"/>
      <c r="AEU161" s="2"/>
      <c r="AEV161" s="2"/>
      <c r="AEW161" s="2"/>
      <c r="AEX161" s="2"/>
      <c r="AEY161" s="2"/>
      <c r="AEZ161" s="2"/>
      <c r="AFA161" s="2"/>
      <c r="AFB161" s="2"/>
      <c r="AFC161" s="2"/>
      <c r="AFD161" s="2"/>
      <c r="AFE161" s="2"/>
      <c r="AFF161" s="2"/>
      <c r="AFG161" s="2"/>
      <c r="AFH161" s="2"/>
      <c r="AFI161" s="2"/>
      <c r="AFJ161" s="2"/>
      <c r="AFK161" s="2"/>
      <c r="AFL161" s="2"/>
      <c r="AFM161" s="2"/>
      <c r="AFN161" s="2"/>
      <c r="AFO161" s="2"/>
      <c r="AFP161" s="2"/>
      <c r="AFQ161" s="2"/>
      <c r="AFR161" s="2"/>
      <c r="AFS161" s="2"/>
      <c r="AFT161" s="2"/>
      <c r="AFU161" s="2"/>
      <c r="AFV161" s="2"/>
      <c r="AFW161" s="2"/>
      <c r="AFX161" s="2"/>
      <c r="AFY161" s="2"/>
      <c r="AFZ161" s="2"/>
      <c r="AGA161" s="2"/>
      <c r="AGB161" s="2"/>
      <c r="AGC161" s="2"/>
      <c r="AGD161" s="2"/>
      <c r="AGE161" s="2"/>
      <c r="AGF161" s="2"/>
      <c r="AGG161" s="2"/>
      <c r="AGH161" s="2"/>
      <c r="AGI161" s="2"/>
      <c r="AGJ161" s="2"/>
      <c r="AGK161" s="2"/>
      <c r="AGL161" s="2"/>
      <c r="AGM161" s="2"/>
      <c r="AGN161" s="2"/>
      <c r="AGO161" s="2"/>
      <c r="AGP161" s="2"/>
      <c r="AGQ161" s="2"/>
      <c r="AGR161" s="2"/>
      <c r="AGS161" s="2"/>
      <c r="AGT161" s="2"/>
      <c r="AGU161" s="2"/>
      <c r="AGV161" s="2"/>
      <c r="AGW161" s="2"/>
      <c r="AGX161" s="2"/>
      <c r="AGY161" s="2"/>
      <c r="AGZ161" s="2"/>
      <c r="AHA161" s="2"/>
      <c r="AHB161" s="2"/>
      <c r="AHC161" s="2"/>
      <c r="AHD161" s="2"/>
      <c r="AHE161" s="2"/>
      <c r="AHF161" s="2"/>
      <c r="AHG161" s="2"/>
      <c r="AHH161" s="2"/>
      <c r="AHI161" s="2"/>
      <c r="AHJ161" s="2"/>
      <c r="AHK161" s="2"/>
      <c r="AHL161" s="2"/>
      <c r="AHM161" s="2"/>
      <c r="AHN161" s="2"/>
      <c r="AHO161" s="2"/>
      <c r="AHP161" s="2"/>
      <c r="AHQ161" s="2"/>
      <c r="AHR161" s="2"/>
      <c r="AHS161" s="2"/>
      <c r="AHT161" s="2"/>
      <c r="AHU161" s="2"/>
      <c r="AHV161" s="2"/>
      <c r="AHW161" s="2"/>
      <c r="AHX161" s="2"/>
      <c r="AHY161" s="2"/>
      <c r="AHZ161" s="2"/>
      <c r="AIA161" s="2"/>
      <c r="AIB161" s="2"/>
      <c r="AIC161" s="2"/>
      <c r="AID161" s="2"/>
      <c r="AIE161" s="2"/>
      <c r="AIF161" s="2"/>
      <c r="AIG161" s="2"/>
      <c r="AIH161" s="2"/>
      <c r="AII161" s="2"/>
      <c r="AIJ161" s="2"/>
      <c r="AIK161" s="2"/>
      <c r="AIL161" s="2"/>
      <c r="AIM161" s="2"/>
      <c r="AIN161" s="2"/>
      <c r="AIO161" s="2"/>
      <c r="AIP161" s="2"/>
      <c r="AIQ161" s="2"/>
      <c r="AIR161" s="2"/>
      <c r="AIS161" s="2"/>
      <c r="AIT161" s="2"/>
      <c r="AIU161" s="2"/>
      <c r="AIV161" s="2"/>
      <c r="AIW161" s="2"/>
      <c r="AIX161" s="2"/>
      <c r="AIY161" s="2"/>
      <c r="AIZ161" s="2"/>
      <c r="AJA161" s="2"/>
      <c r="AJB161" s="2"/>
      <c r="AJC161" s="2"/>
      <c r="AJD161" s="2"/>
      <c r="AJE161" s="2"/>
      <c r="AJF161" s="2"/>
      <c r="AJG161" s="2"/>
      <c r="AJH161" s="2"/>
      <c r="AJI161" s="2"/>
      <c r="AJJ161" s="2"/>
      <c r="AJK161" s="2"/>
      <c r="AJL161" s="2"/>
      <c r="AJM161" s="2"/>
      <c r="AJN161" s="2"/>
      <c r="AJO161" s="2"/>
      <c r="AJP161" s="2"/>
      <c r="AJQ161" s="2"/>
      <c r="AJR161" s="2"/>
      <c r="AJS161" s="2"/>
      <c r="AJT161" s="2"/>
      <c r="AJU161" s="2"/>
      <c r="AJV161" s="2"/>
      <c r="AJW161" s="2"/>
      <c r="AJX161" s="2"/>
      <c r="AJY161" s="2"/>
      <c r="AJZ161" s="2"/>
      <c r="AKA161" s="2"/>
      <c r="AKB161" s="2"/>
      <c r="AKC161" s="2"/>
      <c r="AKD161" s="2"/>
      <c r="AKE161" s="2"/>
      <c r="AKF161" s="2"/>
      <c r="AKG161" s="2"/>
      <c r="AKH161" s="2"/>
      <c r="AKI161" s="2"/>
      <c r="AKJ161" s="2"/>
      <c r="AKK161" s="2"/>
      <c r="AKL161" s="2"/>
      <c r="AKM161" s="2"/>
      <c r="AKN161" s="2"/>
      <c r="AKO161" s="2"/>
      <c r="AKP161" s="2"/>
      <c r="AKQ161" s="2"/>
      <c r="AKR161" s="2"/>
      <c r="AKS161" s="2"/>
      <c r="AKT161" s="2"/>
      <c r="AKU161" s="2"/>
      <c r="AKV161" s="2"/>
      <c r="AKW161" s="2"/>
      <c r="AKX161" s="2"/>
      <c r="AKY161" s="2"/>
      <c r="AKZ161" s="2"/>
      <c r="ALA161" s="2"/>
      <c r="ALB161" s="2"/>
      <c r="ALC161" s="2"/>
      <c r="ALD161" s="2"/>
      <c r="ALE161" s="2"/>
      <c r="ALF161" s="2"/>
      <c r="ALG161" s="2"/>
      <c r="ALH161" s="2"/>
      <c r="ALI161" s="2"/>
      <c r="ALJ161" s="2"/>
      <c r="ALK161" s="2"/>
      <c r="ALL161" s="2"/>
      <c r="ALM161" s="2"/>
      <c r="ALN161" s="2"/>
      <c r="ALO161" s="2"/>
      <c r="ALP161" s="2"/>
      <c r="ALQ161" s="2"/>
      <c r="ALR161" s="2"/>
      <c r="ALS161" s="2"/>
      <c r="ALT161" s="2"/>
      <c r="ALU161" s="2"/>
      <c r="ALV161" s="2"/>
      <c r="ALW161" s="2"/>
      <c r="ALX161" s="2"/>
      <c r="ALY161" s="2"/>
      <c r="ALZ161" s="2"/>
      <c r="AMA161" s="2"/>
      <c r="AMB161" s="2"/>
      <c r="AMC161" s="2"/>
      <c r="AMD161" s="2"/>
      <c r="AME161" s="2"/>
      <c r="AMF161" s="2"/>
      <c r="AMG161" s="2"/>
      <c r="AMH161" s="2"/>
      <c r="AMI161" s="2"/>
      <c r="AMJ161" s="2"/>
      <c r="AMK161" s="2"/>
    </row>
    <row r="162" spans="2:1025" ht="13.8" x14ac:dyDescent="0.25">
      <c r="B162" s="1"/>
      <c r="C162" s="1"/>
      <c r="AL162" s="2"/>
      <c r="AM162" s="2"/>
      <c r="AN162" s="2"/>
      <c r="AO162" s="284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  <c r="LM162" s="2"/>
      <c r="LN162" s="2"/>
      <c r="LO162" s="2"/>
      <c r="LP162" s="2"/>
      <c r="LQ162" s="2"/>
      <c r="LR162" s="2"/>
      <c r="LS162" s="2"/>
      <c r="LT162" s="2"/>
      <c r="LU162" s="2"/>
      <c r="LV162" s="2"/>
      <c r="LW162" s="2"/>
      <c r="LX162" s="2"/>
      <c r="LY162" s="2"/>
      <c r="LZ162" s="2"/>
      <c r="MA162" s="2"/>
      <c r="MB162" s="2"/>
      <c r="MC162" s="2"/>
      <c r="MD162" s="2"/>
      <c r="ME162" s="2"/>
      <c r="MF162" s="2"/>
      <c r="MG162" s="2"/>
      <c r="MH162" s="2"/>
      <c r="MI162" s="2"/>
      <c r="MJ162" s="2"/>
      <c r="MK162" s="2"/>
      <c r="ML162" s="2"/>
      <c r="MM162" s="2"/>
      <c r="MN162" s="2"/>
      <c r="MO162" s="2"/>
      <c r="MP162" s="2"/>
      <c r="MQ162" s="2"/>
      <c r="MR162" s="2"/>
      <c r="MS162" s="2"/>
      <c r="MT162" s="2"/>
      <c r="MU162" s="2"/>
      <c r="MV162" s="2"/>
      <c r="MW162" s="2"/>
      <c r="MX162" s="2"/>
      <c r="MY162" s="2"/>
      <c r="MZ162" s="2"/>
      <c r="NA162" s="2"/>
      <c r="NB162" s="2"/>
      <c r="NC162" s="2"/>
      <c r="ND162" s="2"/>
      <c r="NE162" s="2"/>
      <c r="NF162" s="2"/>
      <c r="NG162" s="2"/>
      <c r="NH162" s="2"/>
      <c r="NI162" s="2"/>
      <c r="NJ162" s="2"/>
      <c r="NK162" s="2"/>
      <c r="NL162" s="2"/>
      <c r="NM162" s="2"/>
      <c r="NN162" s="2"/>
      <c r="NO162" s="2"/>
      <c r="NP162" s="2"/>
      <c r="NQ162" s="2"/>
      <c r="NR162" s="2"/>
      <c r="NS162" s="2"/>
      <c r="NT162" s="2"/>
      <c r="NU162" s="2"/>
      <c r="NV162" s="2"/>
      <c r="NW162" s="2"/>
      <c r="NX162" s="2"/>
      <c r="NY162" s="2"/>
      <c r="NZ162" s="2"/>
      <c r="OA162" s="2"/>
      <c r="OB162" s="2"/>
      <c r="OC162" s="2"/>
      <c r="OD162" s="2"/>
      <c r="OE162" s="2"/>
      <c r="OF162" s="2"/>
      <c r="OG162" s="2"/>
      <c r="OH162" s="2"/>
      <c r="OI162" s="2"/>
      <c r="OJ162" s="2"/>
      <c r="OK162" s="2"/>
      <c r="OL162" s="2"/>
      <c r="OM162" s="2"/>
      <c r="ON162" s="2"/>
      <c r="OO162" s="2"/>
      <c r="OP162" s="2"/>
      <c r="OQ162" s="2"/>
      <c r="OR162" s="2"/>
      <c r="OS162" s="2"/>
      <c r="OT162" s="2"/>
      <c r="OU162" s="2"/>
      <c r="OV162" s="2"/>
      <c r="OW162" s="2"/>
      <c r="OX162" s="2"/>
      <c r="OY162" s="2"/>
      <c r="OZ162" s="2"/>
      <c r="PA162" s="2"/>
      <c r="PB162" s="2"/>
      <c r="PC162" s="2"/>
      <c r="PD162" s="2"/>
      <c r="PE162" s="2"/>
      <c r="PF162" s="2"/>
      <c r="PG162" s="2"/>
      <c r="PH162" s="2"/>
      <c r="PI162" s="2"/>
      <c r="PJ162" s="2"/>
      <c r="PK162" s="2"/>
      <c r="PL162" s="2"/>
      <c r="PM162" s="2"/>
      <c r="PN162" s="2"/>
      <c r="PO162" s="2"/>
      <c r="PP162" s="2"/>
      <c r="PQ162" s="2"/>
      <c r="PR162" s="2"/>
      <c r="PS162" s="2"/>
      <c r="PT162" s="2"/>
      <c r="PU162" s="2"/>
      <c r="PV162" s="2"/>
      <c r="PW162" s="2"/>
      <c r="PX162" s="2"/>
      <c r="PY162" s="2"/>
      <c r="PZ162" s="2"/>
      <c r="QA162" s="2"/>
      <c r="QB162" s="2"/>
      <c r="QC162" s="2"/>
      <c r="QD162" s="2"/>
      <c r="QE162" s="2"/>
      <c r="QF162" s="2"/>
      <c r="QG162" s="2"/>
      <c r="QH162" s="2"/>
      <c r="QI162" s="2"/>
      <c r="QJ162" s="2"/>
      <c r="QK162" s="2"/>
      <c r="QL162" s="2"/>
      <c r="QM162" s="2"/>
      <c r="QN162" s="2"/>
      <c r="QO162" s="2"/>
      <c r="QP162" s="2"/>
      <c r="QQ162" s="2"/>
      <c r="QR162" s="2"/>
      <c r="QS162" s="2"/>
      <c r="QT162" s="2"/>
      <c r="QU162" s="2"/>
      <c r="QV162" s="2"/>
      <c r="QW162" s="2"/>
      <c r="QX162" s="2"/>
      <c r="QY162" s="2"/>
      <c r="QZ162" s="2"/>
      <c r="RA162" s="2"/>
      <c r="RB162" s="2"/>
      <c r="RC162" s="2"/>
      <c r="RD162" s="2"/>
      <c r="RE162" s="2"/>
      <c r="RF162" s="2"/>
      <c r="RG162" s="2"/>
      <c r="RH162" s="2"/>
      <c r="RI162" s="2"/>
      <c r="RJ162" s="2"/>
      <c r="RK162" s="2"/>
      <c r="RL162" s="2"/>
      <c r="RM162" s="2"/>
      <c r="RN162" s="2"/>
      <c r="RO162" s="2"/>
      <c r="RP162" s="2"/>
      <c r="RQ162" s="2"/>
      <c r="RR162" s="2"/>
      <c r="RS162" s="2"/>
      <c r="RT162" s="2"/>
      <c r="RU162" s="2"/>
      <c r="RV162" s="2"/>
      <c r="RW162" s="2"/>
      <c r="RX162" s="2"/>
      <c r="RY162" s="2"/>
      <c r="RZ162" s="2"/>
      <c r="SA162" s="2"/>
      <c r="SB162" s="2"/>
      <c r="SC162" s="2"/>
      <c r="SD162" s="2"/>
      <c r="SE162" s="2"/>
      <c r="SF162" s="2"/>
      <c r="SG162" s="2"/>
      <c r="SH162" s="2"/>
      <c r="SI162" s="2"/>
      <c r="SJ162" s="2"/>
      <c r="SK162" s="2"/>
      <c r="SL162" s="2"/>
      <c r="SM162" s="2"/>
      <c r="SN162" s="2"/>
      <c r="SO162" s="2"/>
      <c r="SP162" s="2"/>
      <c r="SQ162" s="2"/>
      <c r="SR162" s="2"/>
      <c r="SS162" s="2"/>
      <c r="ST162" s="2"/>
      <c r="SU162" s="2"/>
      <c r="SV162" s="2"/>
      <c r="SW162" s="2"/>
      <c r="SX162" s="2"/>
      <c r="SY162" s="2"/>
      <c r="SZ162" s="2"/>
      <c r="TA162" s="2"/>
      <c r="TB162" s="2"/>
      <c r="TC162" s="2"/>
      <c r="TD162" s="2"/>
      <c r="TE162" s="2"/>
      <c r="TF162" s="2"/>
      <c r="TG162" s="2"/>
      <c r="TH162" s="2"/>
      <c r="TI162" s="2"/>
      <c r="TJ162" s="2"/>
      <c r="TK162" s="2"/>
      <c r="TL162" s="2"/>
      <c r="TM162" s="2"/>
      <c r="TN162" s="2"/>
      <c r="TO162" s="2"/>
      <c r="TP162" s="2"/>
      <c r="TQ162" s="2"/>
      <c r="TR162" s="2"/>
      <c r="TS162" s="2"/>
      <c r="TT162" s="2"/>
      <c r="TU162" s="2"/>
      <c r="TV162" s="2"/>
      <c r="TW162" s="2"/>
      <c r="TX162" s="2"/>
      <c r="TY162" s="2"/>
      <c r="TZ162" s="2"/>
      <c r="UA162" s="2"/>
      <c r="UB162" s="2"/>
      <c r="UC162" s="2"/>
      <c r="UD162" s="2"/>
      <c r="UE162" s="2"/>
      <c r="UF162" s="2"/>
      <c r="UG162" s="2"/>
      <c r="UH162" s="2"/>
      <c r="UI162" s="2"/>
      <c r="UJ162" s="2"/>
      <c r="UK162" s="2"/>
      <c r="UL162" s="2"/>
      <c r="UM162" s="2"/>
      <c r="UN162" s="2"/>
      <c r="UO162" s="2"/>
      <c r="UP162" s="2"/>
      <c r="UQ162" s="2"/>
      <c r="UR162" s="2"/>
      <c r="US162" s="2"/>
      <c r="UT162" s="2"/>
      <c r="UU162" s="2"/>
      <c r="UV162" s="2"/>
      <c r="UW162" s="2"/>
      <c r="UX162" s="2"/>
      <c r="UY162" s="2"/>
      <c r="UZ162" s="2"/>
      <c r="VA162" s="2"/>
      <c r="VB162" s="2"/>
      <c r="VC162" s="2"/>
      <c r="VD162" s="2"/>
      <c r="VE162" s="2"/>
      <c r="VF162" s="2"/>
      <c r="VG162" s="2"/>
      <c r="VH162" s="2"/>
      <c r="VI162" s="2"/>
      <c r="VJ162" s="2"/>
      <c r="VK162" s="2"/>
      <c r="VL162" s="2"/>
      <c r="VM162" s="2"/>
      <c r="VN162" s="2"/>
      <c r="VO162" s="2"/>
      <c r="VP162" s="2"/>
      <c r="VQ162" s="2"/>
      <c r="VR162" s="2"/>
      <c r="VS162" s="2"/>
      <c r="VT162" s="2"/>
      <c r="VU162" s="2"/>
      <c r="VV162" s="2"/>
      <c r="VW162" s="2"/>
      <c r="VX162" s="2"/>
      <c r="VY162" s="2"/>
      <c r="VZ162" s="2"/>
      <c r="WA162" s="2"/>
      <c r="WB162" s="2"/>
      <c r="WC162" s="2"/>
      <c r="WD162" s="2"/>
      <c r="WE162" s="2"/>
      <c r="WF162" s="2"/>
      <c r="WG162" s="2"/>
      <c r="WH162" s="2"/>
      <c r="WI162" s="2"/>
      <c r="WJ162" s="2"/>
      <c r="WK162" s="2"/>
      <c r="WL162" s="2"/>
      <c r="WM162" s="2"/>
      <c r="WN162" s="2"/>
      <c r="WO162" s="2"/>
      <c r="WP162" s="2"/>
      <c r="WQ162" s="2"/>
      <c r="WR162" s="2"/>
      <c r="WS162" s="2"/>
      <c r="WT162" s="2"/>
      <c r="WU162" s="2"/>
      <c r="WV162" s="2"/>
      <c r="WW162" s="2"/>
      <c r="WX162" s="2"/>
      <c r="WY162" s="2"/>
      <c r="WZ162" s="2"/>
      <c r="XA162" s="2"/>
      <c r="XB162" s="2"/>
      <c r="XC162" s="2"/>
      <c r="XD162" s="2"/>
      <c r="XE162" s="2"/>
      <c r="XF162" s="2"/>
      <c r="XG162" s="2"/>
      <c r="XH162" s="2"/>
      <c r="XI162" s="2"/>
      <c r="XJ162" s="2"/>
      <c r="XK162" s="2"/>
      <c r="XL162" s="2"/>
      <c r="XM162" s="2"/>
      <c r="XN162" s="2"/>
      <c r="XO162" s="2"/>
      <c r="XP162" s="2"/>
      <c r="XQ162" s="2"/>
      <c r="XR162" s="2"/>
      <c r="XS162" s="2"/>
      <c r="XT162" s="2"/>
      <c r="XU162" s="2"/>
      <c r="XV162" s="2"/>
      <c r="XW162" s="2"/>
      <c r="XX162" s="2"/>
      <c r="XY162" s="2"/>
      <c r="XZ162" s="2"/>
      <c r="YA162" s="2"/>
      <c r="YB162" s="2"/>
      <c r="YC162" s="2"/>
      <c r="YD162" s="2"/>
      <c r="YE162" s="2"/>
      <c r="YF162" s="2"/>
      <c r="YG162" s="2"/>
      <c r="YH162" s="2"/>
      <c r="YI162" s="2"/>
      <c r="YJ162" s="2"/>
      <c r="YK162" s="2"/>
      <c r="YL162" s="2"/>
      <c r="YM162" s="2"/>
      <c r="YN162" s="2"/>
      <c r="YO162" s="2"/>
      <c r="YP162" s="2"/>
      <c r="YQ162" s="2"/>
      <c r="YR162" s="2"/>
      <c r="YS162" s="2"/>
      <c r="YT162" s="2"/>
      <c r="YU162" s="2"/>
      <c r="YV162" s="2"/>
      <c r="YW162" s="2"/>
      <c r="YX162" s="2"/>
      <c r="YY162" s="2"/>
      <c r="YZ162" s="2"/>
      <c r="ZA162" s="2"/>
      <c r="ZB162" s="2"/>
      <c r="ZC162" s="2"/>
      <c r="ZD162" s="2"/>
      <c r="ZE162" s="2"/>
      <c r="ZF162" s="2"/>
      <c r="ZG162" s="2"/>
      <c r="ZH162" s="2"/>
      <c r="ZI162" s="2"/>
      <c r="ZJ162" s="2"/>
      <c r="ZK162" s="2"/>
      <c r="ZL162" s="2"/>
      <c r="ZM162" s="2"/>
      <c r="ZN162" s="2"/>
      <c r="ZO162" s="2"/>
      <c r="ZP162" s="2"/>
      <c r="ZQ162" s="2"/>
      <c r="ZR162" s="2"/>
      <c r="ZS162" s="2"/>
      <c r="ZT162" s="2"/>
      <c r="ZU162" s="2"/>
      <c r="ZV162" s="2"/>
      <c r="ZW162" s="2"/>
      <c r="ZX162" s="2"/>
      <c r="ZY162" s="2"/>
      <c r="ZZ162" s="2"/>
      <c r="AAA162" s="2"/>
      <c r="AAB162" s="2"/>
      <c r="AAC162" s="2"/>
      <c r="AAD162" s="2"/>
      <c r="AAE162" s="2"/>
      <c r="AAF162" s="2"/>
      <c r="AAG162" s="2"/>
      <c r="AAH162" s="2"/>
      <c r="AAI162" s="2"/>
      <c r="AAJ162" s="2"/>
      <c r="AAK162" s="2"/>
      <c r="AAL162" s="2"/>
      <c r="AAM162" s="2"/>
      <c r="AAN162" s="2"/>
      <c r="AAO162" s="2"/>
      <c r="AAP162" s="2"/>
      <c r="AAQ162" s="2"/>
      <c r="AAR162" s="2"/>
      <c r="AAS162" s="2"/>
      <c r="AAT162" s="2"/>
      <c r="AAU162" s="2"/>
      <c r="AAV162" s="2"/>
      <c r="AAW162" s="2"/>
      <c r="AAX162" s="2"/>
      <c r="AAY162" s="2"/>
      <c r="AAZ162" s="2"/>
      <c r="ABA162" s="2"/>
      <c r="ABB162" s="2"/>
      <c r="ABC162" s="2"/>
      <c r="ABD162" s="2"/>
      <c r="ABE162" s="2"/>
      <c r="ABF162" s="2"/>
      <c r="ABG162" s="2"/>
      <c r="ABH162" s="2"/>
      <c r="ABI162" s="2"/>
      <c r="ABJ162" s="2"/>
      <c r="ABK162" s="2"/>
      <c r="ABL162" s="2"/>
      <c r="ABM162" s="2"/>
      <c r="ABN162" s="2"/>
      <c r="ABO162" s="2"/>
      <c r="ABP162" s="2"/>
      <c r="ABQ162" s="2"/>
      <c r="ABR162" s="2"/>
      <c r="ABS162" s="2"/>
      <c r="ABT162" s="2"/>
      <c r="ABU162" s="2"/>
      <c r="ABV162" s="2"/>
      <c r="ABW162" s="2"/>
      <c r="ABX162" s="2"/>
      <c r="ABY162" s="2"/>
      <c r="ABZ162" s="2"/>
      <c r="ACA162" s="2"/>
      <c r="ACB162" s="2"/>
      <c r="ACC162" s="2"/>
      <c r="ACD162" s="2"/>
      <c r="ACE162" s="2"/>
      <c r="ACF162" s="2"/>
      <c r="ACG162" s="2"/>
      <c r="ACH162" s="2"/>
      <c r="ACI162" s="2"/>
      <c r="ACJ162" s="2"/>
      <c r="ACK162" s="2"/>
      <c r="ACL162" s="2"/>
      <c r="ACM162" s="2"/>
      <c r="ACN162" s="2"/>
      <c r="ACO162" s="2"/>
      <c r="ACP162" s="2"/>
      <c r="ACQ162" s="2"/>
      <c r="ACR162" s="2"/>
      <c r="ACS162" s="2"/>
      <c r="ACT162" s="2"/>
      <c r="ACU162" s="2"/>
      <c r="ACV162" s="2"/>
      <c r="ACW162" s="2"/>
      <c r="ACX162" s="2"/>
      <c r="ACY162" s="2"/>
      <c r="ACZ162" s="2"/>
      <c r="ADA162" s="2"/>
      <c r="ADB162" s="2"/>
      <c r="ADC162" s="2"/>
      <c r="ADD162" s="2"/>
      <c r="ADE162" s="2"/>
      <c r="ADF162" s="2"/>
      <c r="ADG162" s="2"/>
      <c r="ADH162" s="2"/>
      <c r="ADI162" s="2"/>
      <c r="ADJ162" s="2"/>
      <c r="ADK162" s="2"/>
      <c r="ADL162" s="2"/>
      <c r="ADM162" s="2"/>
      <c r="ADN162" s="2"/>
      <c r="ADO162" s="2"/>
      <c r="ADP162" s="2"/>
      <c r="ADQ162" s="2"/>
      <c r="ADR162" s="2"/>
      <c r="ADS162" s="2"/>
      <c r="ADT162" s="2"/>
      <c r="ADU162" s="2"/>
      <c r="ADV162" s="2"/>
      <c r="ADW162" s="2"/>
      <c r="ADX162" s="2"/>
      <c r="ADY162" s="2"/>
      <c r="ADZ162" s="2"/>
      <c r="AEA162" s="2"/>
      <c r="AEB162" s="2"/>
      <c r="AEC162" s="2"/>
      <c r="AED162" s="2"/>
      <c r="AEE162" s="2"/>
      <c r="AEF162" s="2"/>
      <c r="AEG162" s="2"/>
      <c r="AEH162" s="2"/>
      <c r="AEI162" s="2"/>
      <c r="AEJ162" s="2"/>
      <c r="AEK162" s="2"/>
      <c r="AEL162" s="2"/>
      <c r="AEM162" s="2"/>
      <c r="AEN162" s="2"/>
      <c r="AEO162" s="2"/>
      <c r="AEP162" s="2"/>
      <c r="AEQ162" s="2"/>
      <c r="AER162" s="2"/>
      <c r="AES162" s="2"/>
      <c r="AET162" s="2"/>
      <c r="AEU162" s="2"/>
      <c r="AEV162" s="2"/>
      <c r="AEW162" s="2"/>
      <c r="AEX162" s="2"/>
      <c r="AEY162" s="2"/>
      <c r="AEZ162" s="2"/>
      <c r="AFA162" s="2"/>
      <c r="AFB162" s="2"/>
      <c r="AFC162" s="2"/>
      <c r="AFD162" s="2"/>
      <c r="AFE162" s="2"/>
      <c r="AFF162" s="2"/>
      <c r="AFG162" s="2"/>
      <c r="AFH162" s="2"/>
      <c r="AFI162" s="2"/>
      <c r="AFJ162" s="2"/>
      <c r="AFK162" s="2"/>
      <c r="AFL162" s="2"/>
      <c r="AFM162" s="2"/>
      <c r="AFN162" s="2"/>
      <c r="AFO162" s="2"/>
      <c r="AFP162" s="2"/>
      <c r="AFQ162" s="2"/>
      <c r="AFR162" s="2"/>
      <c r="AFS162" s="2"/>
      <c r="AFT162" s="2"/>
      <c r="AFU162" s="2"/>
      <c r="AFV162" s="2"/>
      <c r="AFW162" s="2"/>
      <c r="AFX162" s="2"/>
      <c r="AFY162" s="2"/>
      <c r="AFZ162" s="2"/>
      <c r="AGA162" s="2"/>
      <c r="AGB162" s="2"/>
      <c r="AGC162" s="2"/>
      <c r="AGD162" s="2"/>
      <c r="AGE162" s="2"/>
      <c r="AGF162" s="2"/>
      <c r="AGG162" s="2"/>
      <c r="AGH162" s="2"/>
      <c r="AGI162" s="2"/>
      <c r="AGJ162" s="2"/>
      <c r="AGK162" s="2"/>
      <c r="AGL162" s="2"/>
      <c r="AGM162" s="2"/>
      <c r="AGN162" s="2"/>
      <c r="AGO162" s="2"/>
      <c r="AGP162" s="2"/>
      <c r="AGQ162" s="2"/>
      <c r="AGR162" s="2"/>
      <c r="AGS162" s="2"/>
      <c r="AGT162" s="2"/>
      <c r="AGU162" s="2"/>
      <c r="AGV162" s="2"/>
      <c r="AGW162" s="2"/>
      <c r="AGX162" s="2"/>
      <c r="AGY162" s="2"/>
      <c r="AGZ162" s="2"/>
      <c r="AHA162" s="2"/>
      <c r="AHB162" s="2"/>
      <c r="AHC162" s="2"/>
      <c r="AHD162" s="2"/>
      <c r="AHE162" s="2"/>
      <c r="AHF162" s="2"/>
      <c r="AHG162" s="2"/>
      <c r="AHH162" s="2"/>
      <c r="AHI162" s="2"/>
      <c r="AHJ162" s="2"/>
      <c r="AHK162" s="2"/>
      <c r="AHL162" s="2"/>
      <c r="AHM162" s="2"/>
      <c r="AHN162" s="2"/>
      <c r="AHO162" s="2"/>
      <c r="AHP162" s="2"/>
      <c r="AHQ162" s="2"/>
      <c r="AHR162" s="2"/>
      <c r="AHS162" s="2"/>
      <c r="AHT162" s="2"/>
      <c r="AHU162" s="2"/>
      <c r="AHV162" s="2"/>
      <c r="AHW162" s="2"/>
      <c r="AHX162" s="2"/>
      <c r="AHY162" s="2"/>
      <c r="AHZ162" s="2"/>
      <c r="AIA162" s="2"/>
      <c r="AIB162" s="2"/>
      <c r="AIC162" s="2"/>
      <c r="AID162" s="2"/>
      <c r="AIE162" s="2"/>
      <c r="AIF162" s="2"/>
      <c r="AIG162" s="2"/>
      <c r="AIH162" s="2"/>
      <c r="AII162" s="2"/>
      <c r="AIJ162" s="2"/>
      <c r="AIK162" s="2"/>
      <c r="AIL162" s="2"/>
      <c r="AIM162" s="2"/>
      <c r="AIN162" s="2"/>
      <c r="AIO162" s="2"/>
      <c r="AIP162" s="2"/>
      <c r="AIQ162" s="2"/>
      <c r="AIR162" s="2"/>
      <c r="AIS162" s="2"/>
      <c r="AIT162" s="2"/>
      <c r="AIU162" s="2"/>
      <c r="AIV162" s="2"/>
      <c r="AIW162" s="2"/>
      <c r="AIX162" s="2"/>
      <c r="AIY162" s="2"/>
      <c r="AIZ162" s="2"/>
      <c r="AJA162" s="2"/>
      <c r="AJB162" s="2"/>
      <c r="AJC162" s="2"/>
      <c r="AJD162" s="2"/>
      <c r="AJE162" s="2"/>
      <c r="AJF162" s="2"/>
      <c r="AJG162" s="2"/>
      <c r="AJH162" s="2"/>
      <c r="AJI162" s="2"/>
      <c r="AJJ162" s="2"/>
      <c r="AJK162" s="2"/>
      <c r="AJL162" s="2"/>
      <c r="AJM162" s="2"/>
      <c r="AJN162" s="2"/>
      <c r="AJO162" s="2"/>
      <c r="AJP162" s="2"/>
      <c r="AJQ162" s="2"/>
      <c r="AJR162" s="2"/>
      <c r="AJS162" s="2"/>
      <c r="AJT162" s="2"/>
      <c r="AJU162" s="2"/>
      <c r="AJV162" s="2"/>
      <c r="AJW162" s="2"/>
      <c r="AJX162" s="2"/>
      <c r="AJY162" s="2"/>
      <c r="AJZ162" s="2"/>
      <c r="AKA162" s="2"/>
      <c r="AKB162" s="2"/>
      <c r="AKC162" s="2"/>
      <c r="AKD162" s="2"/>
      <c r="AKE162" s="2"/>
      <c r="AKF162" s="2"/>
      <c r="AKG162" s="2"/>
      <c r="AKH162" s="2"/>
      <c r="AKI162" s="2"/>
      <c r="AKJ162" s="2"/>
      <c r="AKK162" s="2"/>
      <c r="AKL162" s="2"/>
      <c r="AKM162" s="2"/>
      <c r="AKN162" s="2"/>
      <c r="AKO162" s="2"/>
      <c r="AKP162" s="2"/>
      <c r="AKQ162" s="2"/>
      <c r="AKR162" s="2"/>
      <c r="AKS162" s="2"/>
      <c r="AKT162" s="2"/>
      <c r="AKU162" s="2"/>
      <c r="AKV162" s="2"/>
      <c r="AKW162" s="2"/>
      <c r="AKX162" s="2"/>
      <c r="AKY162" s="2"/>
      <c r="AKZ162" s="2"/>
      <c r="ALA162" s="2"/>
      <c r="ALB162" s="2"/>
      <c r="ALC162" s="2"/>
      <c r="ALD162" s="2"/>
      <c r="ALE162" s="2"/>
      <c r="ALF162" s="2"/>
      <c r="ALG162" s="2"/>
      <c r="ALH162" s="2"/>
      <c r="ALI162" s="2"/>
      <c r="ALJ162" s="2"/>
      <c r="ALK162" s="2"/>
      <c r="ALL162" s="2"/>
      <c r="ALM162" s="2"/>
      <c r="ALN162" s="2"/>
      <c r="ALO162" s="2"/>
      <c r="ALP162" s="2"/>
      <c r="ALQ162" s="2"/>
      <c r="ALR162" s="2"/>
      <c r="ALS162" s="2"/>
      <c r="ALT162" s="2"/>
      <c r="ALU162" s="2"/>
      <c r="ALV162" s="2"/>
      <c r="ALW162" s="2"/>
      <c r="ALX162" s="2"/>
      <c r="ALY162" s="2"/>
      <c r="ALZ162" s="2"/>
      <c r="AMA162" s="2"/>
      <c r="AMB162" s="2"/>
      <c r="AMC162" s="2"/>
      <c r="AMD162" s="2"/>
      <c r="AME162" s="2"/>
      <c r="AMF162" s="2"/>
      <c r="AMG162" s="2"/>
      <c r="AMH162" s="2"/>
      <c r="AMI162" s="2"/>
      <c r="AMJ162" s="2"/>
      <c r="AMK162" s="2"/>
    </row>
    <row r="163" spans="2:1025" ht="13.8" x14ac:dyDescent="0.25">
      <c r="B163" s="1"/>
      <c r="C163" s="1"/>
      <c r="AL163" s="2"/>
      <c r="AM163" s="2"/>
      <c r="AN163" s="2"/>
      <c r="AO163" s="284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  <c r="LM163" s="2"/>
      <c r="LN163" s="2"/>
      <c r="LO163" s="2"/>
      <c r="LP163" s="2"/>
      <c r="LQ163" s="2"/>
      <c r="LR163" s="2"/>
      <c r="LS163" s="2"/>
      <c r="LT163" s="2"/>
      <c r="LU163" s="2"/>
      <c r="LV163" s="2"/>
      <c r="LW163" s="2"/>
      <c r="LX163" s="2"/>
      <c r="LY163" s="2"/>
      <c r="LZ163" s="2"/>
      <c r="MA163" s="2"/>
      <c r="MB163" s="2"/>
      <c r="MC163" s="2"/>
      <c r="MD163" s="2"/>
      <c r="ME163" s="2"/>
      <c r="MF163" s="2"/>
      <c r="MG163" s="2"/>
      <c r="MH163" s="2"/>
      <c r="MI163" s="2"/>
      <c r="MJ163" s="2"/>
      <c r="MK163" s="2"/>
      <c r="ML163" s="2"/>
      <c r="MM163" s="2"/>
      <c r="MN163" s="2"/>
      <c r="MO163" s="2"/>
      <c r="MP163" s="2"/>
      <c r="MQ163" s="2"/>
      <c r="MR163" s="2"/>
      <c r="MS163" s="2"/>
      <c r="MT163" s="2"/>
      <c r="MU163" s="2"/>
      <c r="MV163" s="2"/>
      <c r="MW163" s="2"/>
      <c r="MX163" s="2"/>
      <c r="MY163" s="2"/>
      <c r="MZ163" s="2"/>
      <c r="NA163" s="2"/>
      <c r="NB163" s="2"/>
      <c r="NC163" s="2"/>
      <c r="ND163" s="2"/>
      <c r="NE163" s="2"/>
      <c r="NF163" s="2"/>
      <c r="NG163" s="2"/>
      <c r="NH163" s="2"/>
      <c r="NI163" s="2"/>
      <c r="NJ163" s="2"/>
      <c r="NK163" s="2"/>
      <c r="NL163" s="2"/>
      <c r="NM163" s="2"/>
      <c r="NN163" s="2"/>
      <c r="NO163" s="2"/>
      <c r="NP163" s="2"/>
      <c r="NQ163" s="2"/>
      <c r="NR163" s="2"/>
      <c r="NS163" s="2"/>
      <c r="NT163" s="2"/>
      <c r="NU163" s="2"/>
      <c r="NV163" s="2"/>
      <c r="NW163" s="2"/>
      <c r="NX163" s="2"/>
      <c r="NY163" s="2"/>
      <c r="NZ163" s="2"/>
      <c r="OA163" s="2"/>
      <c r="OB163" s="2"/>
      <c r="OC163" s="2"/>
      <c r="OD163" s="2"/>
      <c r="OE163" s="2"/>
      <c r="OF163" s="2"/>
      <c r="OG163" s="2"/>
      <c r="OH163" s="2"/>
      <c r="OI163" s="2"/>
      <c r="OJ163" s="2"/>
      <c r="OK163" s="2"/>
      <c r="OL163" s="2"/>
      <c r="OM163" s="2"/>
      <c r="ON163" s="2"/>
      <c r="OO163" s="2"/>
      <c r="OP163" s="2"/>
      <c r="OQ163" s="2"/>
      <c r="OR163" s="2"/>
      <c r="OS163" s="2"/>
      <c r="OT163" s="2"/>
      <c r="OU163" s="2"/>
      <c r="OV163" s="2"/>
      <c r="OW163" s="2"/>
      <c r="OX163" s="2"/>
      <c r="OY163" s="2"/>
      <c r="OZ163" s="2"/>
      <c r="PA163" s="2"/>
      <c r="PB163" s="2"/>
      <c r="PC163" s="2"/>
      <c r="PD163" s="2"/>
      <c r="PE163" s="2"/>
      <c r="PF163" s="2"/>
      <c r="PG163" s="2"/>
      <c r="PH163" s="2"/>
      <c r="PI163" s="2"/>
      <c r="PJ163" s="2"/>
      <c r="PK163" s="2"/>
      <c r="PL163" s="2"/>
      <c r="PM163" s="2"/>
      <c r="PN163" s="2"/>
      <c r="PO163" s="2"/>
      <c r="PP163" s="2"/>
      <c r="PQ163" s="2"/>
      <c r="PR163" s="2"/>
      <c r="PS163" s="2"/>
      <c r="PT163" s="2"/>
      <c r="PU163" s="2"/>
      <c r="PV163" s="2"/>
      <c r="PW163" s="2"/>
      <c r="PX163" s="2"/>
      <c r="PY163" s="2"/>
      <c r="PZ163" s="2"/>
      <c r="QA163" s="2"/>
      <c r="QB163" s="2"/>
      <c r="QC163" s="2"/>
      <c r="QD163" s="2"/>
      <c r="QE163" s="2"/>
      <c r="QF163" s="2"/>
      <c r="QG163" s="2"/>
      <c r="QH163" s="2"/>
      <c r="QI163" s="2"/>
      <c r="QJ163" s="2"/>
      <c r="QK163" s="2"/>
      <c r="QL163" s="2"/>
      <c r="QM163" s="2"/>
      <c r="QN163" s="2"/>
      <c r="QO163" s="2"/>
      <c r="QP163" s="2"/>
      <c r="QQ163" s="2"/>
      <c r="QR163" s="2"/>
      <c r="QS163" s="2"/>
      <c r="QT163" s="2"/>
      <c r="QU163" s="2"/>
      <c r="QV163" s="2"/>
      <c r="QW163" s="2"/>
      <c r="QX163" s="2"/>
      <c r="QY163" s="2"/>
      <c r="QZ163" s="2"/>
      <c r="RA163" s="2"/>
      <c r="RB163" s="2"/>
      <c r="RC163" s="2"/>
      <c r="RD163" s="2"/>
      <c r="RE163" s="2"/>
      <c r="RF163" s="2"/>
      <c r="RG163" s="2"/>
      <c r="RH163" s="2"/>
      <c r="RI163" s="2"/>
      <c r="RJ163" s="2"/>
      <c r="RK163" s="2"/>
      <c r="RL163" s="2"/>
      <c r="RM163" s="2"/>
      <c r="RN163" s="2"/>
      <c r="RO163" s="2"/>
      <c r="RP163" s="2"/>
      <c r="RQ163" s="2"/>
      <c r="RR163" s="2"/>
      <c r="RS163" s="2"/>
      <c r="RT163" s="2"/>
      <c r="RU163" s="2"/>
      <c r="RV163" s="2"/>
      <c r="RW163" s="2"/>
      <c r="RX163" s="2"/>
      <c r="RY163" s="2"/>
      <c r="RZ163" s="2"/>
      <c r="SA163" s="2"/>
      <c r="SB163" s="2"/>
      <c r="SC163" s="2"/>
      <c r="SD163" s="2"/>
      <c r="SE163" s="2"/>
      <c r="SF163" s="2"/>
      <c r="SG163" s="2"/>
      <c r="SH163" s="2"/>
      <c r="SI163" s="2"/>
      <c r="SJ163" s="2"/>
      <c r="SK163" s="2"/>
      <c r="SL163" s="2"/>
      <c r="SM163" s="2"/>
      <c r="SN163" s="2"/>
      <c r="SO163" s="2"/>
      <c r="SP163" s="2"/>
      <c r="SQ163" s="2"/>
      <c r="SR163" s="2"/>
      <c r="SS163" s="2"/>
      <c r="ST163" s="2"/>
      <c r="SU163" s="2"/>
      <c r="SV163" s="2"/>
      <c r="SW163" s="2"/>
      <c r="SX163" s="2"/>
      <c r="SY163" s="2"/>
      <c r="SZ163" s="2"/>
      <c r="TA163" s="2"/>
      <c r="TB163" s="2"/>
      <c r="TC163" s="2"/>
      <c r="TD163" s="2"/>
      <c r="TE163" s="2"/>
      <c r="TF163" s="2"/>
      <c r="TG163" s="2"/>
      <c r="TH163" s="2"/>
      <c r="TI163" s="2"/>
      <c r="TJ163" s="2"/>
      <c r="TK163" s="2"/>
      <c r="TL163" s="2"/>
      <c r="TM163" s="2"/>
      <c r="TN163" s="2"/>
      <c r="TO163" s="2"/>
      <c r="TP163" s="2"/>
      <c r="TQ163" s="2"/>
      <c r="TR163" s="2"/>
      <c r="TS163" s="2"/>
      <c r="TT163" s="2"/>
      <c r="TU163" s="2"/>
      <c r="TV163" s="2"/>
      <c r="TW163" s="2"/>
      <c r="TX163" s="2"/>
      <c r="TY163" s="2"/>
      <c r="TZ163" s="2"/>
      <c r="UA163" s="2"/>
      <c r="UB163" s="2"/>
      <c r="UC163" s="2"/>
      <c r="UD163" s="2"/>
      <c r="UE163" s="2"/>
      <c r="UF163" s="2"/>
      <c r="UG163" s="2"/>
      <c r="UH163" s="2"/>
      <c r="UI163" s="2"/>
      <c r="UJ163" s="2"/>
      <c r="UK163" s="2"/>
      <c r="UL163" s="2"/>
      <c r="UM163" s="2"/>
      <c r="UN163" s="2"/>
      <c r="UO163" s="2"/>
      <c r="UP163" s="2"/>
      <c r="UQ163" s="2"/>
      <c r="UR163" s="2"/>
      <c r="US163" s="2"/>
      <c r="UT163" s="2"/>
      <c r="UU163" s="2"/>
      <c r="UV163" s="2"/>
      <c r="UW163" s="2"/>
      <c r="UX163" s="2"/>
      <c r="UY163" s="2"/>
      <c r="UZ163" s="2"/>
      <c r="VA163" s="2"/>
      <c r="VB163" s="2"/>
      <c r="VC163" s="2"/>
      <c r="VD163" s="2"/>
      <c r="VE163" s="2"/>
      <c r="VF163" s="2"/>
      <c r="VG163" s="2"/>
      <c r="VH163" s="2"/>
      <c r="VI163" s="2"/>
      <c r="VJ163" s="2"/>
      <c r="VK163" s="2"/>
      <c r="VL163" s="2"/>
      <c r="VM163" s="2"/>
      <c r="VN163" s="2"/>
      <c r="VO163" s="2"/>
      <c r="VP163" s="2"/>
      <c r="VQ163" s="2"/>
      <c r="VR163" s="2"/>
      <c r="VS163" s="2"/>
      <c r="VT163" s="2"/>
      <c r="VU163" s="2"/>
      <c r="VV163" s="2"/>
      <c r="VW163" s="2"/>
      <c r="VX163" s="2"/>
      <c r="VY163" s="2"/>
      <c r="VZ163" s="2"/>
      <c r="WA163" s="2"/>
      <c r="WB163" s="2"/>
      <c r="WC163" s="2"/>
      <c r="WD163" s="2"/>
      <c r="WE163" s="2"/>
      <c r="WF163" s="2"/>
      <c r="WG163" s="2"/>
      <c r="WH163" s="2"/>
      <c r="WI163" s="2"/>
      <c r="WJ163" s="2"/>
      <c r="WK163" s="2"/>
      <c r="WL163" s="2"/>
      <c r="WM163" s="2"/>
      <c r="WN163" s="2"/>
      <c r="WO163" s="2"/>
      <c r="WP163" s="2"/>
      <c r="WQ163" s="2"/>
      <c r="WR163" s="2"/>
      <c r="WS163" s="2"/>
      <c r="WT163" s="2"/>
      <c r="WU163" s="2"/>
      <c r="WV163" s="2"/>
      <c r="WW163" s="2"/>
      <c r="WX163" s="2"/>
      <c r="WY163" s="2"/>
      <c r="WZ163" s="2"/>
      <c r="XA163" s="2"/>
      <c r="XB163" s="2"/>
      <c r="XC163" s="2"/>
      <c r="XD163" s="2"/>
      <c r="XE163" s="2"/>
      <c r="XF163" s="2"/>
      <c r="XG163" s="2"/>
      <c r="XH163" s="2"/>
      <c r="XI163" s="2"/>
      <c r="XJ163" s="2"/>
      <c r="XK163" s="2"/>
      <c r="XL163" s="2"/>
      <c r="XM163" s="2"/>
      <c r="XN163" s="2"/>
      <c r="XO163" s="2"/>
      <c r="XP163" s="2"/>
      <c r="XQ163" s="2"/>
      <c r="XR163" s="2"/>
      <c r="XS163" s="2"/>
      <c r="XT163" s="2"/>
      <c r="XU163" s="2"/>
      <c r="XV163" s="2"/>
      <c r="XW163" s="2"/>
      <c r="XX163" s="2"/>
      <c r="XY163" s="2"/>
      <c r="XZ163" s="2"/>
      <c r="YA163" s="2"/>
      <c r="YB163" s="2"/>
      <c r="YC163" s="2"/>
      <c r="YD163" s="2"/>
      <c r="YE163" s="2"/>
      <c r="YF163" s="2"/>
      <c r="YG163" s="2"/>
      <c r="YH163" s="2"/>
      <c r="YI163" s="2"/>
      <c r="YJ163" s="2"/>
      <c r="YK163" s="2"/>
      <c r="YL163" s="2"/>
      <c r="YM163" s="2"/>
      <c r="YN163" s="2"/>
      <c r="YO163" s="2"/>
      <c r="YP163" s="2"/>
      <c r="YQ163" s="2"/>
      <c r="YR163" s="2"/>
      <c r="YS163" s="2"/>
      <c r="YT163" s="2"/>
      <c r="YU163" s="2"/>
      <c r="YV163" s="2"/>
      <c r="YW163" s="2"/>
      <c r="YX163" s="2"/>
      <c r="YY163" s="2"/>
      <c r="YZ163" s="2"/>
      <c r="ZA163" s="2"/>
      <c r="ZB163" s="2"/>
      <c r="ZC163" s="2"/>
      <c r="ZD163" s="2"/>
      <c r="ZE163" s="2"/>
      <c r="ZF163" s="2"/>
      <c r="ZG163" s="2"/>
      <c r="ZH163" s="2"/>
      <c r="ZI163" s="2"/>
      <c r="ZJ163" s="2"/>
      <c r="ZK163" s="2"/>
      <c r="ZL163" s="2"/>
      <c r="ZM163" s="2"/>
      <c r="ZN163" s="2"/>
      <c r="ZO163" s="2"/>
      <c r="ZP163" s="2"/>
      <c r="ZQ163" s="2"/>
      <c r="ZR163" s="2"/>
      <c r="ZS163" s="2"/>
      <c r="ZT163" s="2"/>
      <c r="ZU163" s="2"/>
      <c r="ZV163" s="2"/>
      <c r="ZW163" s="2"/>
      <c r="ZX163" s="2"/>
      <c r="ZY163" s="2"/>
      <c r="ZZ163" s="2"/>
      <c r="AAA163" s="2"/>
      <c r="AAB163" s="2"/>
      <c r="AAC163" s="2"/>
      <c r="AAD163" s="2"/>
      <c r="AAE163" s="2"/>
      <c r="AAF163" s="2"/>
      <c r="AAG163" s="2"/>
      <c r="AAH163" s="2"/>
      <c r="AAI163" s="2"/>
      <c r="AAJ163" s="2"/>
      <c r="AAK163" s="2"/>
      <c r="AAL163" s="2"/>
      <c r="AAM163" s="2"/>
      <c r="AAN163" s="2"/>
      <c r="AAO163" s="2"/>
      <c r="AAP163" s="2"/>
      <c r="AAQ163" s="2"/>
      <c r="AAR163" s="2"/>
      <c r="AAS163" s="2"/>
      <c r="AAT163" s="2"/>
      <c r="AAU163" s="2"/>
      <c r="AAV163" s="2"/>
      <c r="AAW163" s="2"/>
      <c r="AAX163" s="2"/>
      <c r="AAY163" s="2"/>
      <c r="AAZ163" s="2"/>
      <c r="ABA163" s="2"/>
      <c r="ABB163" s="2"/>
      <c r="ABC163" s="2"/>
      <c r="ABD163" s="2"/>
      <c r="ABE163" s="2"/>
      <c r="ABF163" s="2"/>
      <c r="ABG163" s="2"/>
      <c r="ABH163" s="2"/>
      <c r="ABI163" s="2"/>
      <c r="ABJ163" s="2"/>
      <c r="ABK163" s="2"/>
      <c r="ABL163" s="2"/>
      <c r="ABM163" s="2"/>
      <c r="ABN163" s="2"/>
      <c r="ABO163" s="2"/>
      <c r="ABP163" s="2"/>
      <c r="ABQ163" s="2"/>
      <c r="ABR163" s="2"/>
      <c r="ABS163" s="2"/>
      <c r="ABT163" s="2"/>
      <c r="ABU163" s="2"/>
      <c r="ABV163" s="2"/>
      <c r="ABW163" s="2"/>
      <c r="ABX163" s="2"/>
      <c r="ABY163" s="2"/>
      <c r="ABZ163" s="2"/>
      <c r="ACA163" s="2"/>
      <c r="ACB163" s="2"/>
      <c r="ACC163" s="2"/>
      <c r="ACD163" s="2"/>
      <c r="ACE163" s="2"/>
      <c r="ACF163" s="2"/>
      <c r="ACG163" s="2"/>
      <c r="ACH163" s="2"/>
      <c r="ACI163" s="2"/>
      <c r="ACJ163" s="2"/>
      <c r="ACK163" s="2"/>
      <c r="ACL163" s="2"/>
      <c r="ACM163" s="2"/>
      <c r="ACN163" s="2"/>
      <c r="ACO163" s="2"/>
      <c r="ACP163" s="2"/>
      <c r="ACQ163" s="2"/>
      <c r="ACR163" s="2"/>
      <c r="ACS163" s="2"/>
      <c r="ACT163" s="2"/>
      <c r="ACU163" s="2"/>
      <c r="ACV163" s="2"/>
      <c r="ACW163" s="2"/>
      <c r="ACX163" s="2"/>
      <c r="ACY163" s="2"/>
      <c r="ACZ163" s="2"/>
      <c r="ADA163" s="2"/>
      <c r="ADB163" s="2"/>
      <c r="ADC163" s="2"/>
      <c r="ADD163" s="2"/>
      <c r="ADE163" s="2"/>
      <c r="ADF163" s="2"/>
      <c r="ADG163" s="2"/>
      <c r="ADH163" s="2"/>
      <c r="ADI163" s="2"/>
      <c r="ADJ163" s="2"/>
      <c r="ADK163" s="2"/>
      <c r="ADL163" s="2"/>
      <c r="ADM163" s="2"/>
      <c r="ADN163" s="2"/>
      <c r="ADO163" s="2"/>
      <c r="ADP163" s="2"/>
      <c r="ADQ163" s="2"/>
      <c r="ADR163" s="2"/>
      <c r="ADS163" s="2"/>
      <c r="ADT163" s="2"/>
      <c r="ADU163" s="2"/>
      <c r="ADV163" s="2"/>
      <c r="ADW163" s="2"/>
      <c r="ADX163" s="2"/>
      <c r="ADY163" s="2"/>
      <c r="ADZ163" s="2"/>
      <c r="AEA163" s="2"/>
      <c r="AEB163" s="2"/>
      <c r="AEC163" s="2"/>
      <c r="AED163" s="2"/>
      <c r="AEE163" s="2"/>
      <c r="AEF163" s="2"/>
      <c r="AEG163" s="2"/>
      <c r="AEH163" s="2"/>
      <c r="AEI163" s="2"/>
      <c r="AEJ163" s="2"/>
      <c r="AEK163" s="2"/>
      <c r="AEL163" s="2"/>
      <c r="AEM163" s="2"/>
      <c r="AEN163" s="2"/>
      <c r="AEO163" s="2"/>
      <c r="AEP163" s="2"/>
      <c r="AEQ163" s="2"/>
      <c r="AER163" s="2"/>
      <c r="AES163" s="2"/>
      <c r="AET163" s="2"/>
      <c r="AEU163" s="2"/>
      <c r="AEV163" s="2"/>
      <c r="AEW163" s="2"/>
      <c r="AEX163" s="2"/>
      <c r="AEY163" s="2"/>
      <c r="AEZ163" s="2"/>
      <c r="AFA163" s="2"/>
      <c r="AFB163" s="2"/>
      <c r="AFC163" s="2"/>
      <c r="AFD163" s="2"/>
      <c r="AFE163" s="2"/>
      <c r="AFF163" s="2"/>
      <c r="AFG163" s="2"/>
      <c r="AFH163" s="2"/>
      <c r="AFI163" s="2"/>
      <c r="AFJ163" s="2"/>
      <c r="AFK163" s="2"/>
      <c r="AFL163" s="2"/>
      <c r="AFM163" s="2"/>
      <c r="AFN163" s="2"/>
      <c r="AFO163" s="2"/>
      <c r="AFP163" s="2"/>
      <c r="AFQ163" s="2"/>
      <c r="AFR163" s="2"/>
      <c r="AFS163" s="2"/>
      <c r="AFT163" s="2"/>
      <c r="AFU163" s="2"/>
      <c r="AFV163" s="2"/>
      <c r="AFW163" s="2"/>
      <c r="AFX163" s="2"/>
      <c r="AFY163" s="2"/>
      <c r="AFZ163" s="2"/>
      <c r="AGA163" s="2"/>
      <c r="AGB163" s="2"/>
      <c r="AGC163" s="2"/>
      <c r="AGD163" s="2"/>
      <c r="AGE163" s="2"/>
      <c r="AGF163" s="2"/>
      <c r="AGG163" s="2"/>
      <c r="AGH163" s="2"/>
      <c r="AGI163" s="2"/>
      <c r="AGJ163" s="2"/>
      <c r="AGK163" s="2"/>
      <c r="AGL163" s="2"/>
      <c r="AGM163" s="2"/>
      <c r="AGN163" s="2"/>
      <c r="AGO163" s="2"/>
      <c r="AGP163" s="2"/>
      <c r="AGQ163" s="2"/>
      <c r="AGR163" s="2"/>
      <c r="AGS163" s="2"/>
      <c r="AGT163" s="2"/>
      <c r="AGU163" s="2"/>
      <c r="AGV163" s="2"/>
      <c r="AGW163" s="2"/>
      <c r="AGX163" s="2"/>
      <c r="AGY163" s="2"/>
      <c r="AGZ163" s="2"/>
      <c r="AHA163" s="2"/>
      <c r="AHB163" s="2"/>
      <c r="AHC163" s="2"/>
      <c r="AHD163" s="2"/>
      <c r="AHE163" s="2"/>
      <c r="AHF163" s="2"/>
      <c r="AHG163" s="2"/>
      <c r="AHH163" s="2"/>
      <c r="AHI163" s="2"/>
      <c r="AHJ163" s="2"/>
      <c r="AHK163" s="2"/>
      <c r="AHL163" s="2"/>
      <c r="AHM163" s="2"/>
      <c r="AHN163" s="2"/>
      <c r="AHO163" s="2"/>
      <c r="AHP163" s="2"/>
      <c r="AHQ163" s="2"/>
      <c r="AHR163" s="2"/>
      <c r="AHS163" s="2"/>
      <c r="AHT163" s="2"/>
      <c r="AHU163" s="2"/>
      <c r="AHV163" s="2"/>
      <c r="AHW163" s="2"/>
      <c r="AHX163" s="2"/>
      <c r="AHY163" s="2"/>
      <c r="AHZ163" s="2"/>
      <c r="AIA163" s="2"/>
      <c r="AIB163" s="2"/>
      <c r="AIC163" s="2"/>
      <c r="AID163" s="2"/>
      <c r="AIE163" s="2"/>
      <c r="AIF163" s="2"/>
      <c r="AIG163" s="2"/>
      <c r="AIH163" s="2"/>
      <c r="AII163" s="2"/>
      <c r="AIJ163" s="2"/>
      <c r="AIK163" s="2"/>
      <c r="AIL163" s="2"/>
      <c r="AIM163" s="2"/>
      <c r="AIN163" s="2"/>
      <c r="AIO163" s="2"/>
      <c r="AIP163" s="2"/>
      <c r="AIQ163" s="2"/>
      <c r="AIR163" s="2"/>
      <c r="AIS163" s="2"/>
      <c r="AIT163" s="2"/>
      <c r="AIU163" s="2"/>
      <c r="AIV163" s="2"/>
      <c r="AIW163" s="2"/>
      <c r="AIX163" s="2"/>
      <c r="AIY163" s="2"/>
      <c r="AIZ163" s="2"/>
      <c r="AJA163" s="2"/>
      <c r="AJB163" s="2"/>
      <c r="AJC163" s="2"/>
      <c r="AJD163" s="2"/>
      <c r="AJE163" s="2"/>
      <c r="AJF163" s="2"/>
      <c r="AJG163" s="2"/>
      <c r="AJH163" s="2"/>
      <c r="AJI163" s="2"/>
      <c r="AJJ163" s="2"/>
      <c r="AJK163" s="2"/>
      <c r="AJL163" s="2"/>
      <c r="AJM163" s="2"/>
      <c r="AJN163" s="2"/>
      <c r="AJO163" s="2"/>
      <c r="AJP163" s="2"/>
      <c r="AJQ163" s="2"/>
      <c r="AJR163" s="2"/>
      <c r="AJS163" s="2"/>
      <c r="AJT163" s="2"/>
      <c r="AJU163" s="2"/>
      <c r="AJV163" s="2"/>
      <c r="AJW163" s="2"/>
      <c r="AJX163" s="2"/>
      <c r="AJY163" s="2"/>
      <c r="AJZ163" s="2"/>
      <c r="AKA163" s="2"/>
      <c r="AKB163" s="2"/>
      <c r="AKC163" s="2"/>
      <c r="AKD163" s="2"/>
      <c r="AKE163" s="2"/>
      <c r="AKF163" s="2"/>
      <c r="AKG163" s="2"/>
      <c r="AKH163" s="2"/>
      <c r="AKI163" s="2"/>
      <c r="AKJ163" s="2"/>
      <c r="AKK163" s="2"/>
      <c r="AKL163" s="2"/>
      <c r="AKM163" s="2"/>
      <c r="AKN163" s="2"/>
      <c r="AKO163" s="2"/>
      <c r="AKP163" s="2"/>
      <c r="AKQ163" s="2"/>
      <c r="AKR163" s="2"/>
      <c r="AKS163" s="2"/>
      <c r="AKT163" s="2"/>
      <c r="AKU163" s="2"/>
      <c r="AKV163" s="2"/>
      <c r="AKW163" s="2"/>
      <c r="AKX163" s="2"/>
      <c r="AKY163" s="2"/>
      <c r="AKZ163" s="2"/>
      <c r="ALA163" s="2"/>
      <c r="ALB163" s="2"/>
      <c r="ALC163" s="2"/>
      <c r="ALD163" s="2"/>
      <c r="ALE163" s="2"/>
      <c r="ALF163" s="2"/>
      <c r="ALG163" s="2"/>
      <c r="ALH163" s="2"/>
      <c r="ALI163" s="2"/>
      <c r="ALJ163" s="2"/>
      <c r="ALK163" s="2"/>
      <c r="ALL163" s="2"/>
      <c r="ALM163" s="2"/>
      <c r="ALN163" s="2"/>
      <c r="ALO163" s="2"/>
      <c r="ALP163" s="2"/>
      <c r="ALQ163" s="2"/>
      <c r="ALR163" s="2"/>
      <c r="ALS163" s="2"/>
      <c r="ALT163" s="2"/>
      <c r="ALU163" s="2"/>
      <c r="ALV163" s="2"/>
      <c r="ALW163" s="2"/>
      <c r="ALX163" s="2"/>
      <c r="ALY163" s="2"/>
      <c r="ALZ163" s="2"/>
      <c r="AMA163" s="2"/>
      <c r="AMB163" s="2"/>
      <c r="AMC163" s="2"/>
      <c r="AMD163" s="2"/>
      <c r="AME163" s="2"/>
      <c r="AMF163" s="2"/>
      <c r="AMG163" s="2"/>
      <c r="AMH163" s="2"/>
      <c r="AMI163" s="2"/>
      <c r="AMJ163" s="2"/>
      <c r="AMK163" s="2"/>
    </row>
    <row r="164" spans="2:1025" ht="13.8" x14ac:dyDescent="0.25">
      <c r="B164" s="1"/>
      <c r="C164" s="1"/>
      <c r="AL164" s="2"/>
      <c r="AM164" s="2"/>
      <c r="AN164" s="2"/>
      <c r="AO164" s="284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  <c r="LM164" s="2"/>
      <c r="LN164" s="2"/>
      <c r="LO164" s="2"/>
      <c r="LP164" s="2"/>
      <c r="LQ164" s="2"/>
      <c r="LR164" s="2"/>
      <c r="LS164" s="2"/>
      <c r="LT164" s="2"/>
      <c r="LU164" s="2"/>
      <c r="LV164" s="2"/>
      <c r="LW164" s="2"/>
      <c r="LX164" s="2"/>
      <c r="LY164" s="2"/>
      <c r="LZ164" s="2"/>
      <c r="MA164" s="2"/>
      <c r="MB164" s="2"/>
      <c r="MC164" s="2"/>
      <c r="MD164" s="2"/>
      <c r="ME164" s="2"/>
      <c r="MF164" s="2"/>
      <c r="MG164" s="2"/>
      <c r="MH164" s="2"/>
      <c r="MI164" s="2"/>
      <c r="MJ164" s="2"/>
      <c r="MK164" s="2"/>
      <c r="ML164" s="2"/>
      <c r="MM164" s="2"/>
      <c r="MN164" s="2"/>
      <c r="MO164" s="2"/>
      <c r="MP164" s="2"/>
      <c r="MQ164" s="2"/>
      <c r="MR164" s="2"/>
      <c r="MS164" s="2"/>
      <c r="MT164" s="2"/>
      <c r="MU164" s="2"/>
      <c r="MV164" s="2"/>
      <c r="MW164" s="2"/>
      <c r="MX164" s="2"/>
      <c r="MY164" s="2"/>
      <c r="MZ164" s="2"/>
      <c r="NA164" s="2"/>
      <c r="NB164" s="2"/>
      <c r="NC164" s="2"/>
      <c r="ND164" s="2"/>
      <c r="NE164" s="2"/>
      <c r="NF164" s="2"/>
      <c r="NG164" s="2"/>
      <c r="NH164" s="2"/>
      <c r="NI164" s="2"/>
      <c r="NJ164" s="2"/>
      <c r="NK164" s="2"/>
      <c r="NL164" s="2"/>
      <c r="NM164" s="2"/>
      <c r="NN164" s="2"/>
      <c r="NO164" s="2"/>
      <c r="NP164" s="2"/>
      <c r="NQ164" s="2"/>
      <c r="NR164" s="2"/>
      <c r="NS164" s="2"/>
      <c r="NT164" s="2"/>
      <c r="NU164" s="2"/>
      <c r="NV164" s="2"/>
      <c r="NW164" s="2"/>
      <c r="NX164" s="2"/>
      <c r="NY164" s="2"/>
      <c r="NZ164" s="2"/>
      <c r="OA164" s="2"/>
      <c r="OB164" s="2"/>
      <c r="OC164" s="2"/>
      <c r="OD164" s="2"/>
      <c r="OE164" s="2"/>
      <c r="OF164" s="2"/>
      <c r="OG164" s="2"/>
      <c r="OH164" s="2"/>
      <c r="OI164" s="2"/>
      <c r="OJ164" s="2"/>
      <c r="OK164" s="2"/>
      <c r="OL164" s="2"/>
      <c r="OM164" s="2"/>
      <c r="ON164" s="2"/>
      <c r="OO164" s="2"/>
      <c r="OP164" s="2"/>
      <c r="OQ164" s="2"/>
      <c r="OR164" s="2"/>
      <c r="OS164" s="2"/>
      <c r="OT164" s="2"/>
      <c r="OU164" s="2"/>
      <c r="OV164" s="2"/>
      <c r="OW164" s="2"/>
      <c r="OX164" s="2"/>
      <c r="OY164" s="2"/>
      <c r="OZ164" s="2"/>
      <c r="PA164" s="2"/>
      <c r="PB164" s="2"/>
      <c r="PC164" s="2"/>
      <c r="PD164" s="2"/>
      <c r="PE164" s="2"/>
      <c r="PF164" s="2"/>
      <c r="PG164" s="2"/>
      <c r="PH164" s="2"/>
      <c r="PI164" s="2"/>
      <c r="PJ164" s="2"/>
      <c r="PK164" s="2"/>
      <c r="PL164" s="2"/>
      <c r="PM164" s="2"/>
      <c r="PN164" s="2"/>
      <c r="PO164" s="2"/>
      <c r="PP164" s="2"/>
      <c r="PQ164" s="2"/>
      <c r="PR164" s="2"/>
      <c r="PS164" s="2"/>
      <c r="PT164" s="2"/>
      <c r="PU164" s="2"/>
      <c r="PV164" s="2"/>
      <c r="PW164" s="2"/>
      <c r="PX164" s="2"/>
      <c r="PY164" s="2"/>
      <c r="PZ164" s="2"/>
      <c r="QA164" s="2"/>
      <c r="QB164" s="2"/>
      <c r="QC164" s="2"/>
      <c r="QD164" s="2"/>
      <c r="QE164" s="2"/>
      <c r="QF164" s="2"/>
      <c r="QG164" s="2"/>
      <c r="QH164" s="2"/>
      <c r="QI164" s="2"/>
      <c r="QJ164" s="2"/>
      <c r="QK164" s="2"/>
      <c r="QL164" s="2"/>
      <c r="QM164" s="2"/>
      <c r="QN164" s="2"/>
      <c r="QO164" s="2"/>
      <c r="QP164" s="2"/>
      <c r="QQ164" s="2"/>
      <c r="QR164" s="2"/>
      <c r="QS164" s="2"/>
      <c r="QT164" s="2"/>
      <c r="QU164" s="2"/>
      <c r="QV164" s="2"/>
      <c r="QW164" s="2"/>
      <c r="QX164" s="2"/>
      <c r="QY164" s="2"/>
      <c r="QZ164" s="2"/>
      <c r="RA164" s="2"/>
      <c r="RB164" s="2"/>
      <c r="RC164" s="2"/>
      <c r="RD164" s="2"/>
      <c r="RE164" s="2"/>
      <c r="RF164" s="2"/>
      <c r="RG164" s="2"/>
      <c r="RH164" s="2"/>
      <c r="RI164" s="2"/>
      <c r="RJ164" s="2"/>
      <c r="RK164" s="2"/>
      <c r="RL164" s="2"/>
      <c r="RM164" s="2"/>
      <c r="RN164" s="2"/>
      <c r="RO164" s="2"/>
      <c r="RP164" s="2"/>
      <c r="RQ164" s="2"/>
      <c r="RR164" s="2"/>
      <c r="RS164" s="2"/>
      <c r="RT164" s="2"/>
      <c r="RU164" s="2"/>
      <c r="RV164" s="2"/>
      <c r="RW164" s="2"/>
      <c r="RX164" s="2"/>
      <c r="RY164" s="2"/>
      <c r="RZ164" s="2"/>
      <c r="SA164" s="2"/>
      <c r="SB164" s="2"/>
      <c r="SC164" s="2"/>
      <c r="SD164" s="2"/>
      <c r="SE164" s="2"/>
      <c r="SF164" s="2"/>
      <c r="SG164" s="2"/>
      <c r="SH164" s="2"/>
      <c r="SI164" s="2"/>
      <c r="SJ164" s="2"/>
      <c r="SK164" s="2"/>
      <c r="SL164" s="2"/>
      <c r="SM164" s="2"/>
      <c r="SN164" s="2"/>
      <c r="SO164" s="2"/>
      <c r="SP164" s="2"/>
      <c r="SQ164" s="2"/>
      <c r="SR164" s="2"/>
      <c r="SS164" s="2"/>
      <c r="ST164" s="2"/>
      <c r="SU164" s="2"/>
      <c r="SV164" s="2"/>
      <c r="SW164" s="2"/>
      <c r="SX164" s="2"/>
      <c r="SY164" s="2"/>
      <c r="SZ164" s="2"/>
      <c r="TA164" s="2"/>
      <c r="TB164" s="2"/>
      <c r="TC164" s="2"/>
      <c r="TD164" s="2"/>
      <c r="TE164" s="2"/>
      <c r="TF164" s="2"/>
      <c r="TG164" s="2"/>
      <c r="TH164" s="2"/>
      <c r="TI164" s="2"/>
      <c r="TJ164" s="2"/>
      <c r="TK164" s="2"/>
      <c r="TL164" s="2"/>
      <c r="TM164" s="2"/>
      <c r="TN164" s="2"/>
      <c r="TO164" s="2"/>
      <c r="TP164" s="2"/>
      <c r="TQ164" s="2"/>
      <c r="TR164" s="2"/>
      <c r="TS164" s="2"/>
      <c r="TT164" s="2"/>
      <c r="TU164" s="2"/>
      <c r="TV164" s="2"/>
      <c r="TW164" s="2"/>
      <c r="TX164" s="2"/>
      <c r="TY164" s="2"/>
      <c r="TZ164" s="2"/>
      <c r="UA164" s="2"/>
      <c r="UB164" s="2"/>
      <c r="UC164" s="2"/>
      <c r="UD164" s="2"/>
      <c r="UE164" s="2"/>
      <c r="UF164" s="2"/>
      <c r="UG164" s="2"/>
      <c r="UH164" s="2"/>
      <c r="UI164" s="2"/>
      <c r="UJ164" s="2"/>
      <c r="UK164" s="2"/>
      <c r="UL164" s="2"/>
      <c r="UM164" s="2"/>
      <c r="UN164" s="2"/>
      <c r="UO164" s="2"/>
      <c r="UP164" s="2"/>
      <c r="UQ164" s="2"/>
      <c r="UR164" s="2"/>
      <c r="US164" s="2"/>
      <c r="UT164" s="2"/>
      <c r="UU164" s="2"/>
      <c r="UV164" s="2"/>
      <c r="UW164" s="2"/>
      <c r="UX164" s="2"/>
      <c r="UY164" s="2"/>
      <c r="UZ164" s="2"/>
      <c r="VA164" s="2"/>
      <c r="VB164" s="2"/>
      <c r="VC164" s="2"/>
      <c r="VD164" s="2"/>
      <c r="VE164" s="2"/>
      <c r="VF164" s="2"/>
      <c r="VG164" s="2"/>
      <c r="VH164" s="2"/>
      <c r="VI164" s="2"/>
      <c r="VJ164" s="2"/>
      <c r="VK164" s="2"/>
      <c r="VL164" s="2"/>
      <c r="VM164" s="2"/>
      <c r="VN164" s="2"/>
      <c r="VO164" s="2"/>
      <c r="VP164" s="2"/>
      <c r="VQ164" s="2"/>
      <c r="VR164" s="2"/>
      <c r="VS164" s="2"/>
      <c r="VT164" s="2"/>
      <c r="VU164" s="2"/>
      <c r="VV164" s="2"/>
      <c r="VW164" s="2"/>
      <c r="VX164" s="2"/>
      <c r="VY164" s="2"/>
      <c r="VZ164" s="2"/>
      <c r="WA164" s="2"/>
      <c r="WB164" s="2"/>
      <c r="WC164" s="2"/>
      <c r="WD164" s="2"/>
      <c r="WE164" s="2"/>
      <c r="WF164" s="2"/>
      <c r="WG164" s="2"/>
      <c r="WH164" s="2"/>
      <c r="WI164" s="2"/>
      <c r="WJ164" s="2"/>
      <c r="WK164" s="2"/>
      <c r="WL164" s="2"/>
      <c r="WM164" s="2"/>
      <c r="WN164" s="2"/>
      <c r="WO164" s="2"/>
      <c r="WP164" s="2"/>
      <c r="WQ164" s="2"/>
      <c r="WR164" s="2"/>
      <c r="WS164" s="2"/>
      <c r="WT164" s="2"/>
      <c r="WU164" s="2"/>
      <c r="WV164" s="2"/>
      <c r="WW164" s="2"/>
      <c r="WX164" s="2"/>
      <c r="WY164" s="2"/>
      <c r="WZ164" s="2"/>
      <c r="XA164" s="2"/>
      <c r="XB164" s="2"/>
      <c r="XC164" s="2"/>
      <c r="XD164" s="2"/>
      <c r="XE164" s="2"/>
      <c r="XF164" s="2"/>
      <c r="XG164" s="2"/>
      <c r="XH164" s="2"/>
      <c r="XI164" s="2"/>
      <c r="XJ164" s="2"/>
      <c r="XK164" s="2"/>
      <c r="XL164" s="2"/>
      <c r="XM164" s="2"/>
      <c r="XN164" s="2"/>
      <c r="XO164" s="2"/>
      <c r="XP164" s="2"/>
      <c r="XQ164" s="2"/>
      <c r="XR164" s="2"/>
      <c r="XS164" s="2"/>
      <c r="XT164" s="2"/>
      <c r="XU164" s="2"/>
      <c r="XV164" s="2"/>
      <c r="XW164" s="2"/>
      <c r="XX164" s="2"/>
      <c r="XY164" s="2"/>
      <c r="XZ164" s="2"/>
      <c r="YA164" s="2"/>
      <c r="YB164" s="2"/>
      <c r="YC164" s="2"/>
      <c r="YD164" s="2"/>
      <c r="YE164" s="2"/>
      <c r="YF164" s="2"/>
      <c r="YG164" s="2"/>
      <c r="YH164" s="2"/>
      <c r="YI164" s="2"/>
      <c r="YJ164" s="2"/>
      <c r="YK164" s="2"/>
      <c r="YL164" s="2"/>
      <c r="YM164" s="2"/>
      <c r="YN164" s="2"/>
      <c r="YO164" s="2"/>
      <c r="YP164" s="2"/>
      <c r="YQ164" s="2"/>
      <c r="YR164" s="2"/>
      <c r="YS164" s="2"/>
      <c r="YT164" s="2"/>
      <c r="YU164" s="2"/>
      <c r="YV164" s="2"/>
      <c r="YW164" s="2"/>
      <c r="YX164" s="2"/>
      <c r="YY164" s="2"/>
      <c r="YZ164" s="2"/>
      <c r="ZA164" s="2"/>
      <c r="ZB164" s="2"/>
      <c r="ZC164" s="2"/>
      <c r="ZD164" s="2"/>
      <c r="ZE164" s="2"/>
      <c r="ZF164" s="2"/>
      <c r="ZG164" s="2"/>
      <c r="ZH164" s="2"/>
      <c r="ZI164" s="2"/>
      <c r="ZJ164" s="2"/>
      <c r="ZK164" s="2"/>
      <c r="ZL164" s="2"/>
      <c r="ZM164" s="2"/>
      <c r="ZN164" s="2"/>
      <c r="ZO164" s="2"/>
      <c r="ZP164" s="2"/>
      <c r="ZQ164" s="2"/>
      <c r="ZR164" s="2"/>
      <c r="ZS164" s="2"/>
      <c r="ZT164" s="2"/>
      <c r="ZU164" s="2"/>
      <c r="ZV164" s="2"/>
      <c r="ZW164" s="2"/>
      <c r="ZX164" s="2"/>
      <c r="ZY164" s="2"/>
      <c r="ZZ164" s="2"/>
      <c r="AAA164" s="2"/>
      <c r="AAB164" s="2"/>
      <c r="AAC164" s="2"/>
      <c r="AAD164" s="2"/>
      <c r="AAE164" s="2"/>
      <c r="AAF164" s="2"/>
      <c r="AAG164" s="2"/>
      <c r="AAH164" s="2"/>
      <c r="AAI164" s="2"/>
      <c r="AAJ164" s="2"/>
      <c r="AAK164" s="2"/>
      <c r="AAL164" s="2"/>
      <c r="AAM164" s="2"/>
      <c r="AAN164" s="2"/>
      <c r="AAO164" s="2"/>
      <c r="AAP164" s="2"/>
      <c r="AAQ164" s="2"/>
      <c r="AAR164" s="2"/>
      <c r="AAS164" s="2"/>
      <c r="AAT164" s="2"/>
      <c r="AAU164" s="2"/>
      <c r="AAV164" s="2"/>
      <c r="AAW164" s="2"/>
      <c r="AAX164" s="2"/>
      <c r="AAY164" s="2"/>
      <c r="AAZ164" s="2"/>
      <c r="ABA164" s="2"/>
      <c r="ABB164" s="2"/>
      <c r="ABC164" s="2"/>
      <c r="ABD164" s="2"/>
      <c r="ABE164" s="2"/>
      <c r="ABF164" s="2"/>
      <c r="ABG164" s="2"/>
      <c r="ABH164" s="2"/>
      <c r="ABI164" s="2"/>
      <c r="ABJ164" s="2"/>
      <c r="ABK164" s="2"/>
      <c r="ABL164" s="2"/>
      <c r="ABM164" s="2"/>
      <c r="ABN164" s="2"/>
      <c r="ABO164" s="2"/>
      <c r="ABP164" s="2"/>
      <c r="ABQ164" s="2"/>
      <c r="ABR164" s="2"/>
      <c r="ABS164" s="2"/>
      <c r="ABT164" s="2"/>
      <c r="ABU164" s="2"/>
      <c r="ABV164" s="2"/>
      <c r="ABW164" s="2"/>
      <c r="ABX164" s="2"/>
      <c r="ABY164" s="2"/>
      <c r="ABZ164" s="2"/>
      <c r="ACA164" s="2"/>
      <c r="ACB164" s="2"/>
      <c r="ACC164" s="2"/>
      <c r="ACD164" s="2"/>
      <c r="ACE164" s="2"/>
      <c r="ACF164" s="2"/>
      <c r="ACG164" s="2"/>
      <c r="ACH164" s="2"/>
      <c r="ACI164" s="2"/>
      <c r="ACJ164" s="2"/>
      <c r="ACK164" s="2"/>
      <c r="ACL164" s="2"/>
      <c r="ACM164" s="2"/>
      <c r="ACN164" s="2"/>
      <c r="ACO164" s="2"/>
      <c r="ACP164" s="2"/>
      <c r="ACQ164" s="2"/>
      <c r="ACR164" s="2"/>
      <c r="ACS164" s="2"/>
      <c r="ACT164" s="2"/>
      <c r="ACU164" s="2"/>
      <c r="ACV164" s="2"/>
      <c r="ACW164" s="2"/>
      <c r="ACX164" s="2"/>
      <c r="ACY164" s="2"/>
      <c r="ACZ164" s="2"/>
      <c r="ADA164" s="2"/>
      <c r="ADB164" s="2"/>
      <c r="ADC164" s="2"/>
      <c r="ADD164" s="2"/>
      <c r="ADE164" s="2"/>
      <c r="ADF164" s="2"/>
      <c r="ADG164" s="2"/>
      <c r="ADH164" s="2"/>
      <c r="ADI164" s="2"/>
      <c r="ADJ164" s="2"/>
      <c r="ADK164" s="2"/>
      <c r="ADL164" s="2"/>
      <c r="ADM164" s="2"/>
      <c r="ADN164" s="2"/>
      <c r="ADO164" s="2"/>
      <c r="ADP164" s="2"/>
      <c r="ADQ164" s="2"/>
      <c r="ADR164" s="2"/>
      <c r="ADS164" s="2"/>
      <c r="ADT164" s="2"/>
      <c r="ADU164" s="2"/>
      <c r="ADV164" s="2"/>
      <c r="ADW164" s="2"/>
      <c r="ADX164" s="2"/>
      <c r="ADY164" s="2"/>
      <c r="ADZ164" s="2"/>
      <c r="AEA164" s="2"/>
      <c r="AEB164" s="2"/>
      <c r="AEC164" s="2"/>
      <c r="AED164" s="2"/>
      <c r="AEE164" s="2"/>
      <c r="AEF164" s="2"/>
      <c r="AEG164" s="2"/>
      <c r="AEH164" s="2"/>
      <c r="AEI164" s="2"/>
      <c r="AEJ164" s="2"/>
      <c r="AEK164" s="2"/>
      <c r="AEL164" s="2"/>
      <c r="AEM164" s="2"/>
      <c r="AEN164" s="2"/>
      <c r="AEO164" s="2"/>
      <c r="AEP164" s="2"/>
      <c r="AEQ164" s="2"/>
      <c r="AER164" s="2"/>
      <c r="AES164" s="2"/>
      <c r="AET164" s="2"/>
      <c r="AEU164" s="2"/>
      <c r="AEV164" s="2"/>
      <c r="AEW164" s="2"/>
      <c r="AEX164" s="2"/>
      <c r="AEY164" s="2"/>
      <c r="AEZ164" s="2"/>
      <c r="AFA164" s="2"/>
      <c r="AFB164" s="2"/>
      <c r="AFC164" s="2"/>
      <c r="AFD164" s="2"/>
      <c r="AFE164" s="2"/>
      <c r="AFF164" s="2"/>
      <c r="AFG164" s="2"/>
      <c r="AFH164" s="2"/>
      <c r="AFI164" s="2"/>
      <c r="AFJ164" s="2"/>
      <c r="AFK164" s="2"/>
      <c r="AFL164" s="2"/>
      <c r="AFM164" s="2"/>
      <c r="AFN164" s="2"/>
      <c r="AFO164" s="2"/>
      <c r="AFP164" s="2"/>
      <c r="AFQ164" s="2"/>
      <c r="AFR164" s="2"/>
      <c r="AFS164" s="2"/>
      <c r="AFT164" s="2"/>
      <c r="AFU164" s="2"/>
      <c r="AFV164" s="2"/>
      <c r="AFW164" s="2"/>
      <c r="AFX164" s="2"/>
      <c r="AFY164" s="2"/>
      <c r="AFZ164" s="2"/>
      <c r="AGA164" s="2"/>
      <c r="AGB164" s="2"/>
      <c r="AGC164" s="2"/>
      <c r="AGD164" s="2"/>
      <c r="AGE164" s="2"/>
      <c r="AGF164" s="2"/>
      <c r="AGG164" s="2"/>
      <c r="AGH164" s="2"/>
      <c r="AGI164" s="2"/>
      <c r="AGJ164" s="2"/>
      <c r="AGK164" s="2"/>
      <c r="AGL164" s="2"/>
      <c r="AGM164" s="2"/>
      <c r="AGN164" s="2"/>
      <c r="AGO164" s="2"/>
      <c r="AGP164" s="2"/>
      <c r="AGQ164" s="2"/>
      <c r="AGR164" s="2"/>
      <c r="AGS164" s="2"/>
      <c r="AGT164" s="2"/>
      <c r="AGU164" s="2"/>
      <c r="AGV164" s="2"/>
      <c r="AGW164" s="2"/>
      <c r="AGX164" s="2"/>
      <c r="AGY164" s="2"/>
      <c r="AGZ164" s="2"/>
      <c r="AHA164" s="2"/>
      <c r="AHB164" s="2"/>
      <c r="AHC164" s="2"/>
      <c r="AHD164" s="2"/>
      <c r="AHE164" s="2"/>
      <c r="AHF164" s="2"/>
      <c r="AHG164" s="2"/>
      <c r="AHH164" s="2"/>
      <c r="AHI164" s="2"/>
      <c r="AHJ164" s="2"/>
      <c r="AHK164" s="2"/>
      <c r="AHL164" s="2"/>
      <c r="AHM164" s="2"/>
      <c r="AHN164" s="2"/>
      <c r="AHO164" s="2"/>
      <c r="AHP164" s="2"/>
      <c r="AHQ164" s="2"/>
      <c r="AHR164" s="2"/>
      <c r="AHS164" s="2"/>
      <c r="AHT164" s="2"/>
      <c r="AHU164" s="2"/>
      <c r="AHV164" s="2"/>
      <c r="AHW164" s="2"/>
      <c r="AHX164" s="2"/>
      <c r="AHY164" s="2"/>
      <c r="AHZ164" s="2"/>
      <c r="AIA164" s="2"/>
      <c r="AIB164" s="2"/>
      <c r="AIC164" s="2"/>
      <c r="AID164" s="2"/>
      <c r="AIE164" s="2"/>
      <c r="AIF164" s="2"/>
      <c r="AIG164" s="2"/>
      <c r="AIH164" s="2"/>
      <c r="AII164" s="2"/>
      <c r="AIJ164" s="2"/>
      <c r="AIK164" s="2"/>
      <c r="AIL164" s="2"/>
      <c r="AIM164" s="2"/>
      <c r="AIN164" s="2"/>
      <c r="AIO164" s="2"/>
      <c r="AIP164" s="2"/>
      <c r="AIQ164" s="2"/>
      <c r="AIR164" s="2"/>
      <c r="AIS164" s="2"/>
      <c r="AIT164" s="2"/>
      <c r="AIU164" s="2"/>
      <c r="AIV164" s="2"/>
      <c r="AIW164" s="2"/>
      <c r="AIX164" s="2"/>
      <c r="AIY164" s="2"/>
      <c r="AIZ164" s="2"/>
      <c r="AJA164" s="2"/>
      <c r="AJB164" s="2"/>
      <c r="AJC164" s="2"/>
      <c r="AJD164" s="2"/>
      <c r="AJE164" s="2"/>
      <c r="AJF164" s="2"/>
      <c r="AJG164" s="2"/>
      <c r="AJH164" s="2"/>
      <c r="AJI164" s="2"/>
      <c r="AJJ164" s="2"/>
      <c r="AJK164" s="2"/>
      <c r="AJL164" s="2"/>
      <c r="AJM164" s="2"/>
      <c r="AJN164" s="2"/>
      <c r="AJO164" s="2"/>
      <c r="AJP164" s="2"/>
      <c r="AJQ164" s="2"/>
      <c r="AJR164" s="2"/>
      <c r="AJS164" s="2"/>
      <c r="AJT164" s="2"/>
      <c r="AJU164" s="2"/>
      <c r="AJV164" s="2"/>
      <c r="AJW164" s="2"/>
      <c r="AJX164" s="2"/>
      <c r="AJY164" s="2"/>
      <c r="AJZ164" s="2"/>
      <c r="AKA164" s="2"/>
      <c r="AKB164" s="2"/>
      <c r="AKC164" s="2"/>
      <c r="AKD164" s="2"/>
      <c r="AKE164" s="2"/>
      <c r="AKF164" s="2"/>
      <c r="AKG164" s="2"/>
      <c r="AKH164" s="2"/>
      <c r="AKI164" s="2"/>
      <c r="AKJ164" s="2"/>
      <c r="AKK164" s="2"/>
      <c r="AKL164" s="2"/>
      <c r="AKM164" s="2"/>
      <c r="AKN164" s="2"/>
      <c r="AKO164" s="2"/>
      <c r="AKP164" s="2"/>
      <c r="AKQ164" s="2"/>
      <c r="AKR164" s="2"/>
      <c r="AKS164" s="2"/>
      <c r="AKT164" s="2"/>
      <c r="AKU164" s="2"/>
      <c r="AKV164" s="2"/>
      <c r="AKW164" s="2"/>
      <c r="AKX164" s="2"/>
      <c r="AKY164" s="2"/>
      <c r="AKZ164" s="2"/>
      <c r="ALA164" s="2"/>
      <c r="ALB164" s="2"/>
      <c r="ALC164" s="2"/>
      <c r="ALD164" s="2"/>
      <c r="ALE164" s="2"/>
      <c r="ALF164" s="2"/>
      <c r="ALG164" s="2"/>
      <c r="ALH164" s="2"/>
      <c r="ALI164" s="2"/>
      <c r="ALJ164" s="2"/>
      <c r="ALK164" s="2"/>
      <c r="ALL164" s="2"/>
      <c r="ALM164" s="2"/>
      <c r="ALN164" s="2"/>
      <c r="ALO164" s="2"/>
      <c r="ALP164" s="2"/>
      <c r="ALQ164" s="2"/>
      <c r="ALR164" s="2"/>
      <c r="ALS164" s="2"/>
      <c r="ALT164" s="2"/>
      <c r="ALU164" s="2"/>
      <c r="ALV164" s="2"/>
      <c r="ALW164" s="2"/>
      <c r="ALX164" s="2"/>
      <c r="ALY164" s="2"/>
      <c r="ALZ164" s="2"/>
      <c r="AMA164" s="2"/>
      <c r="AMB164" s="2"/>
      <c r="AMC164" s="2"/>
      <c r="AMD164" s="2"/>
      <c r="AME164" s="2"/>
      <c r="AMF164" s="2"/>
      <c r="AMG164" s="2"/>
      <c r="AMH164" s="2"/>
      <c r="AMI164" s="2"/>
      <c r="AMJ164" s="2"/>
      <c r="AMK164" s="2"/>
    </row>
    <row r="165" spans="2:1025" ht="13.8" x14ac:dyDescent="0.25">
      <c r="B165" s="1"/>
      <c r="C165" s="1"/>
      <c r="AL165" s="2"/>
      <c r="AM165" s="2"/>
      <c r="AN165" s="2"/>
      <c r="AO165" s="284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  <c r="LM165" s="2"/>
      <c r="LN165" s="2"/>
      <c r="LO165" s="2"/>
      <c r="LP165" s="2"/>
      <c r="LQ165" s="2"/>
      <c r="LR165" s="2"/>
      <c r="LS165" s="2"/>
      <c r="LT165" s="2"/>
      <c r="LU165" s="2"/>
      <c r="LV165" s="2"/>
      <c r="LW165" s="2"/>
      <c r="LX165" s="2"/>
      <c r="LY165" s="2"/>
      <c r="LZ165" s="2"/>
      <c r="MA165" s="2"/>
      <c r="MB165" s="2"/>
      <c r="MC165" s="2"/>
      <c r="MD165" s="2"/>
      <c r="ME165" s="2"/>
      <c r="MF165" s="2"/>
      <c r="MG165" s="2"/>
      <c r="MH165" s="2"/>
      <c r="MI165" s="2"/>
      <c r="MJ165" s="2"/>
      <c r="MK165" s="2"/>
      <c r="ML165" s="2"/>
      <c r="MM165" s="2"/>
      <c r="MN165" s="2"/>
      <c r="MO165" s="2"/>
      <c r="MP165" s="2"/>
      <c r="MQ165" s="2"/>
      <c r="MR165" s="2"/>
      <c r="MS165" s="2"/>
      <c r="MT165" s="2"/>
      <c r="MU165" s="2"/>
      <c r="MV165" s="2"/>
      <c r="MW165" s="2"/>
      <c r="MX165" s="2"/>
      <c r="MY165" s="2"/>
      <c r="MZ165" s="2"/>
      <c r="NA165" s="2"/>
      <c r="NB165" s="2"/>
      <c r="NC165" s="2"/>
      <c r="ND165" s="2"/>
      <c r="NE165" s="2"/>
      <c r="NF165" s="2"/>
      <c r="NG165" s="2"/>
      <c r="NH165" s="2"/>
      <c r="NI165" s="2"/>
      <c r="NJ165" s="2"/>
      <c r="NK165" s="2"/>
      <c r="NL165" s="2"/>
      <c r="NM165" s="2"/>
      <c r="NN165" s="2"/>
      <c r="NO165" s="2"/>
      <c r="NP165" s="2"/>
      <c r="NQ165" s="2"/>
      <c r="NR165" s="2"/>
      <c r="NS165" s="2"/>
      <c r="NT165" s="2"/>
      <c r="NU165" s="2"/>
      <c r="NV165" s="2"/>
      <c r="NW165" s="2"/>
      <c r="NX165" s="2"/>
      <c r="NY165" s="2"/>
      <c r="NZ165" s="2"/>
      <c r="OA165" s="2"/>
      <c r="OB165" s="2"/>
      <c r="OC165" s="2"/>
      <c r="OD165" s="2"/>
      <c r="OE165" s="2"/>
      <c r="OF165" s="2"/>
      <c r="OG165" s="2"/>
      <c r="OH165" s="2"/>
      <c r="OI165" s="2"/>
      <c r="OJ165" s="2"/>
      <c r="OK165" s="2"/>
      <c r="OL165" s="2"/>
      <c r="OM165" s="2"/>
      <c r="ON165" s="2"/>
      <c r="OO165" s="2"/>
      <c r="OP165" s="2"/>
      <c r="OQ165" s="2"/>
      <c r="OR165" s="2"/>
      <c r="OS165" s="2"/>
      <c r="OT165" s="2"/>
      <c r="OU165" s="2"/>
      <c r="OV165" s="2"/>
      <c r="OW165" s="2"/>
      <c r="OX165" s="2"/>
      <c r="OY165" s="2"/>
      <c r="OZ165" s="2"/>
      <c r="PA165" s="2"/>
      <c r="PB165" s="2"/>
      <c r="PC165" s="2"/>
      <c r="PD165" s="2"/>
      <c r="PE165" s="2"/>
      <c r="PF165" s="2"/>
      <c r="PG165" s="2"/>
      <c r="PH165" s="2"/>
      <c r="PI165" s="2"/>
      <c r="PJ165" s="2"/>
      <c r="PK165" s="2"/>
      <c r="PL165" s="2"/>
      <c r="PM165" s="2"/>
      <c r="PN165" s="2"/>
      <c r="PO165" s="2"/>
      <c r="PP165" s="2"/>
      <c r="PQ165" s="2"/>
      <c r="PR165" s="2"/>
      <c r="PS165" s="2"/>
      <c r="PT165" s="2"/>
      <c r="PU165" s="2"/>
      <c r="PV165" s="2"/>
      <c r="PW165" s="2"/>
      <c r="PX165" s="2"/>
      <c r="PY165" s="2"/>
      <c r="PZ165" s="2"/>
      <c r="QA165" s="2"/>
      <c r="QB165" s="2"/>
      <c r="QC165" s="2"/>
      <c r="QD165" s="2"/>
      <c r="QE165" s="2"/>
      <c r="QF165" s="2"/>
      <c r="QG165" s="2"/>
      <c r="QH165" s="2"/>
      <c r="QI165" s="2"/>
      <c r="QJ165" s="2"/>
      <c r="QK165" s="2"/>
      <c r="QL165" s="2"/>
      <c r="QM165" s="2"/>
      <c r="QN165" s="2"/>
      <c r="QO165" s="2"/>
      <c r="QP165" s="2"/>
      <c r="QQ165" s="2"/>
      <c r="QR165" s="2"/>
      <c r="QS165" s="2"/>
      <c r="QT165" s="2"/>
      <c r="QU165" s="2"/>
      <c r="QV165" s="2"/>
      <c r="QW165" s="2"/>
      <c r="QX165" s="2"/>
      <c r="QY165" s="2"/>
      <c r="QZ165" s="2"/>
      <c r="RA165" s="2"/>
      <c r="RB165" s="2"/>
      <c r="RC165" s="2"/>
      <c r="RD165" s="2"/>
      <c r="RE165" s="2"/>
      <c r="RF165" s="2"/>
      <c r="RG165" s="2"/>
      <c r="RH165" s="2"/>
      <c r="RI165" s="2"/>
      <c r="RJ165" s="2"/>
      <c r="RK165" s="2"/>
      <c r="RL165" s="2"/>
      <c r="RM165" s="2"/>
      <c r="RN165" s="2"/>
      <c r="RO165" s="2"/>
      <c r="RP165" s="2"/>
      <c r="RQ165" s="2"/>
      <c r="RR165" s="2"/>
      <c r="RS165" s="2"/>
      <c r="RT165" s="2"/>
      <c r="RU165" s="2"/>
      <c r="RV165" s="2"/>
      <c r="RW165" s="2"/>
      <c r="RX165" s="2"/>
      <c r="RY165" s="2"/>
      <c r="RZ165" s="2"/>
      <c r="SA165" s="2"/>
      <c r="SB165" s="2"/>
      <c r="SC165" s="2"/>
      <c r="SD165" s="2"/>
      <c r="SE165" s="2"/>
      <c r="SF165" s="2"/>
      <c r="SG165" s="2"/>
      <c r="SH165" s="2"/>
      <c r="SI165" s="2"/>
      <c r="SJ165" s="2"/>
      <c r="SK165" s="2"/>
      <c r="SL165" s="2"/>
      <c r="SM165" s="2"/>
      <c r="SN165" s="2"/>
      <c r="SO165" s="2"/>
      <c r="SP165" s="2"/>
      <c r="SQ165" s="2"/>
      <c r="SR165" s="2"/>
      <c r="SS165" s="2"/>
      <c r="ST165" s="2"/>
      <c r="SU165" s="2"/>
      <c r="SV165" s="2"/>
      <c r="SW165" s="2"/>
      <c r="SX165" s="2"/>
      <c r="SY165" s="2"/>
      <c r="SZ165" s="2"/>
      <c r="TA165" s="2"/>
      <c r="TB165" s="2"/>
      <c r="TC165" s="2"/>
      <c r="TD165" s="2"/>
      <c r="TE165" s="2"/>
      <c r="TF165" s="2"/>
      <c r="TG165" s="2"/>
      <c r="TH165" s="2"/>
      <c r="TI165" s="2"/>
      <c r="TJ165" s="2"/>
      <c r="TK165" s="2"/>
      <c r="TL165" s="2"/>
      <c r="TM165" s="2"/>
      <c r="TN165" s="2"/>
      <c r="TO165" s="2"/>
      <c r="TP165" s="2"/>
      <c r="TQ165" s="2"/>
      <c r="TR165" s="2"/>
      <c r="TS165" s="2"/>
      <c r="TT165" s="2"/>
      <c r="TU165" s="2"/>
      <c r="TV165" s="2"/>
      <c r="TW165" s="2"/>
      <c r="TX165" s="2"/>
      <c r="TY165" s="2"/>
      <c r="TZ165" s="2"/>
      <c r="UA165" s="2"/>
      <c r="UB165" s="2"/>
      <c r="UC165" s="2"/>
      <c r="UD165" s="2"/>
      <c r="UE165" s="2"/>
      <c r="UF165" s="2"/>
      <c r="UG165" s="2"/>
      <c r="UH165" s="2"/>
      <c r="UI165" s="2"/>
      <c r="UJ165" s="2"/>
      <c r="UK165" s="2"/>
      <c r="UL165" s="2"/>
      <c r="UM165" s="2"/>
      <c r="UN165" s="2"/>
      <c r="UO165" s="2"/>
      <c r="UP165" s="2"/>
      <c r="UQ165" s="2"/>
      <c r="UR165" s="2"/>
      <c r="US165" s="2"/>
      <c r="UT165" s="2"/>
      <c r="UU165" s="2"/>
      <c r="UV165" s="2"/>
      <c r="UW165" s="2"/>
      <c r="UX165" s="2"/>
      <c r="UY165" s="2"/>
      <c r="UZ165" s="2"/>
      <c r="VA165" s="2"/>
      <c r="VB165" s="2"/>
      <c r="VC165" s="2"/>
      <c r="VD165" s="2"/>
      <c r="VE165" s="2"/>
      <c r="VF165" s="2"/>
      <c r="VG165" s="2"/>
      <c r="VH165" s="2"/>
      <c r="VI165" s="2"/>
      <c r="VJ165" s="2"/>
      <c r="VK165" s="2"/>
      <c r="VL165" s="2"/>
      <c r="VM165" s="2"/>
      <c r="VN165" s="2"/>
      <c r="VO165" s="2"/>
      <c r="VP165" s="2"/>
      <c r="VQ165" s="2"/>
      <c r="VR165" s="2"/>
      <c r="VS165" s="2"/>
      <c r="VT165" s="2"/>
      <c r="VU165" s="2"/>
      <c r="VV165" s="2"/>
      <c r="VW165" s="2"/>
      <c r="VX165" s="2"/>
      <c r="VY165" s="2"/>
      <c r="VZ165" s="2"/>
      <c r="WA165" s="2"/>
      <c r="WB165" s="2"/>
      <c r="WC165" s="2"/>
      <c r="WD165" s="2"/>
      <c r="WE165" s="2"/>
      <c r="WF165" s="2"/>
      <c r="WG165" s="2"/>
      <c r="WH165" s="2"/>
      <c r="WI165" s="2"/>
      <c r="WJ165" s="2"/>
      <c r="WK165" s="2"/>
      <c r="WL165" s="2"/>
      <c r="WM165" s="2"/>
      <c r="WN165" s="2"/>
      <c r="WO165" s="2"/>
      <c r="WP165" s="2"/>
      <c r="WQ165" s="2"/>
      <c r="WR165" s="2"/>
      <c r="WS165" s="2"/>
      <c r="WT165" s="2"/>
      <c r="WU165" s="2"/>
      <c r="WV165" s="2"/>
      <c r="WW165" s="2"/>
      <c r="WX165" s="2"/>
      <c r="WY165" s="2"/>
      <c r="WZ165" s="2"/>
      <c r="XA165" s="2"/>
      <c r="XB165" s="2"/>
      <c r="XC165" s="2"/>
      <c r="XD165" s="2"/>
      <c r="XE165" s="2"/>
      <c r="XF165" s="2"/>
      <c r="XG165" s="2"/>
      <c r="XH165" s="2"/>
      <c r="XI165" s="2"/>
      <c r="XJ165" s="2"/>
      <c r="XK165" s="2"/>
      <c r="XL165" s="2"/>
      <c r="XM165" s="2"/>
      <c r="XN165" s="2"/>
      <c r="XO165" s="2"/>
      <c r="XP165" s="2"/>
      <c r="XQ165" s="2"/>
      <c r="XR165" s="2"/>
      <c r="XS165" s="2"/>
      <c r="XT165" s="2"/>
      <c r="XU165" s="2"/>
      <c r="XV165" s="2"/>
      <c r="XW165" s="2"/>
      <c r="XX165" s="2"/>
      <c r="XY165" s="2"/>
      <c r="XZ165" s="2"/>
      <c r="YA165" s="2"/>
      <c r="YB165" s="2"/>
      <c r="YC165" s="2"/>
      <c r="YD165" s="2"/>
      <c r="YE165" s="2"/>
      <c r="YF165" s="2"/>
      <c r="YG165" s="2"/>
      <c r="YH165" s="2"/>
      <c r="YI165" s="2"/>
      <c r="YJ165" s="2"/>
      <c r="YK165" s="2"/>
      <c r="YL165" s="2"/>
      <c r="YM165" s="2"/>
      <c r="YN165" s="2"/>
      <c r="YO165" s="2"/>
      <c r="YP165" s="2"/>
      <c r="YQ165" s="2"/>
      <c r="YR165" s="2"/>
      <c r="YS165" s="2"/>
      <c r="YT165" s="2"/>
      <c r="YU165" s="2"/>
      <c r="YV165" s="2"/>
      <c r="YW165" s="2"/>
      <c r="YX165" s="2"/>
      <c r="YY165" s="2"/>
      <c r="YZ165" s="2"/>
      <c r="ZA165" s="2"/>
      <c r="ZB165" s="2"/>
      <c r="ZC165" s="2"/>
      <c r="ZD165" s="2"/>
      <c r="ZE165" s="2"/>
      <c r="ZF165" s="2"/>
      <c r="ZG165" s="2"/>
      <c r="ZH165" s="2"/>
      <c r="ZI165" s="2"/>
      <c r="ZJ165" s="2"/>
      <c r="ZK165" s="2"/>
      <c r="ZL165" s="2"/>
      <c r="ZM165" s="2"/>
      <c r="ZN165" s="2"/>
      <c r="ZO165" s="2"/>
      <c r="ZP165" s="2"/>
      <c r="ZQ165" s="2"/>
      <c r="ZR165" s="2"/>
      <c r="ZS165" s="2"/>
      <c r="ZT165" s="2"/>
      <c r="ZU165" s="2"/>
      <c r="ZV165" s="2"/>
      <c r="ZW165" s="2"/>
      <c r="ZX165" s="2"/>
      <c r="ZY165" s="2"/>
      <c r="ZZ165" s="2"/>
      <c r="AAA165" s="2"/>
      <c r="AAB165" s="2"/>
      <c r="AAC165" s="2"/>
      <c r="AAD165" s="2"/>
      <c r="AAE165" s="2"/>
      <c r="AAF165" s="2"/>
      <c r="AAG165" s="2"/>
      <c r="AAH165" s="2"/>
      <c r="AAI165" s="2"/>
      <c r="AAJ165" s="2"/>
      <c r="AAK165" s="2"/>
      <c r="AAL165" s="2"/>
      <c r="AAM165" s="2"/>
      <c r="AAN165" s="2"/>
      <c r="AAO165" s="2"/>
      <c r="AAP165" s="2"/>
      <c r="AAQ165" s="2"/>
      <c r="AAR165" s="2"/>
      <c r="AAS165" s="2"/>
      <c r="AAT165" s="2"/>
      <c r="AAU165" s="2"/>
      <c r="AAV165" s="2"/>
      <c r="AAW165" s="2"/>
      <c r="AAX165" s="2"/>
      <c r="AAY165" s="2"/>
      <c r="AAZ165" s="2"/>
      <c r="ABA165" s="2"/>
      <c r="ABB165" s="2"/>
      <c r="ABC165" s="2"/>
      <c r="ABD165" s="2"/>
      <c r="ABE165" s="2"/>
      <c r="ABF165" s="2"/>
      <c r="ABG165" s="2"/>
      <c r="ABH165" s="2"/>
      <c r="ABI165" s="2"/>
      <c r="ABJ165" s="2"/>
      <c r="ABK165" s="2"/>
      <c r="ABL165" s="2"/>
      <c r="ABM165" s="2"/>
      <c r="ABN165" s="2"/>
      <c r="ABO165" s="2"/>
      <c r="ABP165" s="2"/>
      <c r="ABQ165" s="2"/>
      <c r="ABR165" s="2"/>
      <c r="ABS165" s="2"/>
      <c r="ABT165" s="2"/>
      <c r="ABU165" s="2"/>
      <c r="ABV165" s="2"/>
      <c r="ABW165" s="2"/>
      <c r="ABX165" s="2"/>
      <c r="ABY165" s="2"/>
      <c r="ABZ165" s="2"/>
      <c r="ACA165" s="2"/>
      <c r="ACB165" s="2"/>
      <c r="ACC165" s="2"/>
      <c r="ACD165" s="2"/>
      <c r="ACE165" s="2"/>
      <c r="ACF165" s="2"/>
      <c r="ACG165" s="2"/>
      <c r="ACH165" s="2"/>
      <c r="ACI165" s="2"/>
      <c r="ACJ165" s="2"/>
      <c r="ACK165" s="2"/>
      <c r="ACL165" s="2"/>
      <c r="ACM165" s="2"/>
      <c r="ACN165" s="2"/>
      <c r="ACO165" s="2"/>
      <c r="ACP165" s="2"/>
      <c r="ACQ165" s="2"/>
      <c r="ACR165" s="2"/>
      <c r="ACS165" s="2"/>
      <c r="ACT165" s="2"/>
      <c r="ACU165" s="2"/>
      <c r="ACV165" s="2"/>
      <c r="ACW165" s="2"/>
      <c r="ACX165" s="2"/>
      <c r="ACY165" s="2"/>
      <c r="ACZ165" s="2"/>
      <c r="ADA165" s="2"/>
      <c r="ADB165" s="2"/>
      <c r="ADC165" s="2"/>
      <c r="ADD165" s="2"/>
      <c r="ADE165" s="2"/>
      <c r="ADF165" s="2"/>
      <c r="ADG165" s="2"/>
      <c r="ADH165" s="2"/>
      <c r="ADI165" s="2"/>
      <c r="ADJ165" s="2"/>
      <c r="ADK165" s="2"/>
      <c r="ADL165" s="2"/>
      <c r="ADM165" s="2"/>
      <c r="ADN165" s="2"/>
      <c r="ADO165" s="2"/>
      <c r="ADP165" s="2"/>
      <c r="ADQ165" s="2"/>
      <c r="ADR165" s="2"/>
      <c r="ADS165" s="2"/>
      <c r="ADT165" s="2"/>
      <c r="ADU165" s="2"/>
      <c r="ADV165" s="2"/>
      <c r="ADW165" s="2"/>
      <c r="ADX165" s="2"/>
      <c r="ADY165" s="2"/>
      <c r="ADZ165" s="2"/>
      <c r="AEA165" s="2"/>
      <c r="AEB165" s="2"/>
      <c r="AEC165" s="2"/>
      <c r="AED165" s="2"/>
      <c r="AEE165" s="2"/>
      <c r="AEF165" s="2"/>
      <c r="AEG165" s="2"/>
      <c r="AEH165" s="2"/>
      <c r="AEI165" s="2"/>
      <c r="AEJ165" s="2"/>
      <c r="AEK165" s="2"/>
      <c r="AEL165" s="2"/>
      <c r="AEM165" s="2"/>
      <c r="AEN165" s="2"/>
      <c r="AEO165" s="2"/>
      <c r="AEP165" s="2"/>
      <c r="AEQ165" s="2"/>
      <c r="AER165" s="2"/>
      <c r="AES165" s="2"/>
      <c r="AET165" s="2"/>
      <c r="AEU165" s="2"/>
      <c r="AEV165" s="2"/>
      <c r="AEW165" s="2"/>
      <c r="AEX165" s="2"/>
      <c r="AEY165" s="2"/>
      <c r="AEZ165" s="2"/>
      <c r="AFA165" s="2"/>
      <c r="AFB165" s="2"/>
      <c r="AFC165" s="2"/>
      <c r="AFD165" s="2"/>
      <c r="AFE165" s="2"/>
      <c r="AFF165" s="2"/>
      <c r="AFG165" s="2"/>
      <c r="AFH165" s="2"/>
      <c r="AFI165" s="2"/>
      <c r="AFJ165" s="2"/>
      <c r="AFK165" s="2"/>
      <c r="AFL165" s="2"/>
      <c r="AFM165" s="2"/>
      <c r="AFN165" s="2"/>
      <c r="AFO165" s="2"/>
      <c r="AFP165" s="2"/>
      <c r="AFQ165" s="2"/>
      <c r="AFR165" s="2"/>
      <c r="AFS165" s="2"/>
      <c r="AFT165" s="2"/>
      <c r="AFU165" s="2"/>
      <c r="AFV165" s="2"/>
      <c r="AFW165" s="2"/>
      <c r="AFX165" s="2"/>
      <c r="AFY165" s="2"/>
      <c r="AFZ165" s="2"/>
      <c r="AGA165" s="2"/>
      <c r="AGB165" s="2"/>
      <c r="AGC165" s="2"/>
      <c r="AGD165" s="2"/>
      <c r="AGE165" s="2"/>
      <c r="AGF165" s="2"/>
      <c r="AGG165" s="2"/>
      <c r="AGH165" s="2"/>
      <c r="AGI165" s="2"/>
      <c r="AGJ165" s="2"/>
      <c r="AGK165" s="2"/>
      <c r="AGL165" s="2"/>
      <c r="AGM165" s="2"/>
      <c r="AGN165" s="2"/>
      <c r="AGO165" s="2"/>
      <c r="AGP165" s="2"/>
      <c r="AGQ165" s="2"/>
      <c r="AGR165" s="2"/>
      <c r="AGS165" s="2"/>
      <c r="AGT165" s="2"/>
      <c r="AGU165" s="2"/>
      <c r="AGV165" s="2"/>
      <c r="AGW165" s="2"/>
      <c r="AGX165" s="2"/>
      <c r="AGY165" s="2"/>
      <c r="AGZ165" s="2"/>
      <c r="AHA165" s="2"/>
      <c r="AHB165" s="2"/>
      <c r="AHC165" s="2"/>
      <c r="AHD165" s="2"/>
      <c r="AHE165" s="2"/>
      <c r="AHF165" s="2"/>
      <c r="AHG165" s="2"/>
      <c r="AHH165" s="2"/>
      <c r="AHI165" s="2"/>
      <c r="AHJ165" s="2"/>
      <c r="AHK165" s="2"/>
      <c r="AHL165" s="2"/>
      <c r="AHM165" s="2"/>
      <c r="AHN165" s="2"/>
      <c r="AHO165" s="2"/>
      <c r="AHP165" s="2"/>
      <c r="AHQ165" s="2"/>
      <c r="AHR165" s="2"/>
      <c r="AHS165" s="2"/>
      <c r="AHT165" s="2"/>
      <c r="AHU165" s="2"/>
      <c r="AHV165" s="2"/>
      <c r="AHW165" s="2"/>
      <c r="AHX165" s="2"/>
      <c r="AHY165" s="2"/>
      <c r="AHZ165" s="2"/>
      <c r="AIA165" s="2"/>
      <c r="AIB165" s="2"/>
      <c r="AIC165" s="2"/>
      <c r="AID165" s="2"/>
      <c r="AIE165" s="2"/>
      <c r="AIF165" s="2"/>
      <c r="AIG165" s="2"/>
      <c r="AIH165" s="2"/>
      <c r="AII165" s="2"/>
      <c r="AIJ165" s="2"/>
      <c r="AIK165" s="2"/>
      <c r="AIL165" s="2"/>
      <c r="AIM165" s="2"/>
      <c r="AIN165" s="2"/>
      <c r="AIO165" s="2"/>
      <c r="AIP165" s="2"/>
      <c r="AIQ165" s="2"/>
      <c r="AIR165" s="2"/>
      <c r="AIS165" s="2"/>
      <c r="AIT165" s="2"/>
      <c r="AIU165" s="2"/>
      <c r="AIV165" s="2"/>
      <c r="AIW165" s="2"/>
      <c r="AIX165" s="2"/>
      <c r="AIY165" s="2"/>
      <c r="AIZ165" s="2"/>
      <c r="AJA165" s="2"/>
      <c r="AJB165" s="2"/>
      <c r="AJC165" s="2"/>
      <c r="AJD165" s="2"/>
      <c r="AJE165" s="2"/>
      <c r="AJF165" s="2"/>
      <c r="AJG165" s="2"/>
      <c r="AJH165" s="2"/>
      <c r="AJI165" s="2"/>
      <c r="AJJ165" s="2"/>
      <c r="AJK165" s="2"/>
      <c r="AJL165" s="2"/>
      <c r="AJM165" s="2"/>
      <c r="AJN165" s="2"/>
      <c r="AJO165" s="2"/>
      <c r="AJP165" s="2"/>
      <c r="AJQ165" s="2"/>
      <c r="AJR165" s="2"/>
      <c r="AJS165" s="2"/>
      <c r="AJT165" s="2"/>
      <c r="AJU165" s="2"/>
      <c r="AJV165" s="2"/>
      <c r="AJW165" s="2"/>
      <c r="AJX165" s="2"/>
      <c r="AJY165" s="2"/>
      <c r="AJZ165" s="2"/>
      <c r="AKA165" s="2"/>
      <c r="AKB165" s="2"/>
      <c r="AKC165" s="2"/>
      <c r="AKD165" s="2"/>
      <c r="AKE165" s="2"/>
      <c r="AKF165" s="2"/>
      <c r="AKG165" s="2"/>
      <c r="AKH165" s="2"/>
      <c r="AKI165" s="2"/>
      <c r="AKJ165" s="2"/>
      <c r="AKK165" s="2"/>
      <c r="AKL165" s="2"/>
      <c r="AKM165" s="2"/>
      <c r="AKN165" s="2"/>
      <c r="AKO165" s="2"/>
      <c r="AKP165" s="2"/>
      <c r="AKQ165" s="2"/>
      <c r="AKR165" s="2"/>
      <c r="AKS165" s="2"/>
      <c r="AKT165" s="2"/>
      <c r="AKU165" s="2"/>
      <c r="AKV165" s="2"/>
      <c r="AKW165" s="2"/>
      <c r="AKX165" s="2"/>
      <c r="AKY165" s="2"/>
      <c r="AKZ165" s="2"/>
      <c r="ALA165" s="2"/>
      <c r="ALB165" s="2"/>
      <c r="ALC165" s="2"/>
      <c r="ALD165" s="2"/>
      <c r="ALE165" s="2"/>
      <c r="ALF165" s="2"/>
      <c r="ALG165" s="2"/>
      <c r="ALH165" s="2"/>
      <c r="ALI165" s="2"/>
      <c r="ALJ165" s="2"/>
      <c r="ALK165" s="2"/>
      <c r="ALL165" s="2"/>
      <c r="ALM165" s="2"/>
      <c r="ALN165" s="2"/>
      <c r="ALO165" s="2"/>
      <c r="ALP165" s="2"/>
      <c r="ALQ165" s="2"/>
      <c r="ALR165" s="2"/>
      <c r="ALS165" s="2"/>
      <c r="ALT165" s="2"/>
      <c r="ALU165" s="2"/>
      <c r="ALV165" s="2"/>
      <c r="ALW165" s="2"/>
      <c r="ALX165" s="2"/>
      <c r="ALY165" s="2"/>
      <c r="ALZ165" s="2"/>
      <c r="AMA165" s="2"/>
      <c r="AMB165" s="2"/>
      <c r="AMC165" s="2"/>
      <c r="AMD165" s="2"/>
      <c r="AME165" s="2"/>
      <c r="AMF165" s="2"/>
      <c r="AMG165" s="2"/>
      <c r="AMH165" s="2"/>
      <c r="AMI165" s="2"/>
      <c r="AMJ165" s="2"/>
      <c r="AMK165" s="2"/>
    </row>
    <row r="166" spans="2:1025" ht="13.8" x14ac:dyDescent="0.25">
      <c r="B166" s="1"/>
      <c r="C166" s="1"/>
      <c r="AL166" s="2"/>
      <c r="AM166" s="2"/>
      <c r="AN166" s="2"/>
      <c r="AO166" s="284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  <c r="LM166" s="2"/>
      <c r="LN166" s="2"/>
      <c r="LO166" s="2"/>
      <c r="LP166" s="2"/>
      <c r="LQ166" s="2"/>
      <c r="LR166" s="2"/>
      <c r="LS166" s="2"/>
      <c r="LT166" s="2"/>
      <c r="LU166" s="2"/>
      <c r="LV166" s="2"/>
      <c r="LW166" s="2"/>
      <c r="LX166" s="2"/>
      <c r="LY166" s="2"/>
      <c r="LZ166" s="2"/>
      <c r="MA166" s="2"/>
      <c r="MB166" s="2"/>
      <c r="MC166" s="2"/>
      <c r="MD166" s="2"/>
      <c r="ME166" s="2"/>
      <c r="MF166" s="2"/>
      <c r="MG166" s="2"/>
      <c r="MH166" s="2"/>
      <c r="MI166" s="2"/>
      <c r="MJ166" s="2"/>
      <c r="MK166" s="2"/>
      <c r="ML166" s="2"/>
      <c r="MM166" s="2"/>
      <c r="MN166" s="2"/>
      <c r="MO166" s="2"/>
      <c r="MP166" s="2"/>
      <c r="MQ166" s="2"/>
      <c r="MR166" s="2"/>
      <c r="MS166" s="2"/>
      <c r="MT166" s="2"/>
      <c r="MU166" s="2"/>
      <c r="MV166" s="2"/>
      <c r="MW166" s="2"/>
      <c r="MX166" s="2"/>
      <c r="MY166" s="2"/>
      <c r="MZ166" s="2"/>
      <c r="NA166" s="2"/>
      <c r="NB166" s="2"/>
      <c r="NC166" s="2"/>
      <c r="ND166" s="2"/>
      <c r="NE166" s="2"/>
      <c r="NF166" s="2"/>
      <c r="NG166" s="2"/>
      <c r="NH166" s="2"/>
      <c r="NI166" s="2"/>
      <c r="NJ166" s="2"/>
      <c r="NK166" s="2"/>
      <c r="NL166" s="2"/>
      <c r="NM166" s="2"/>
      <c r="NN166" s="2"/>
      <c r="NO166" s="2"/>
      <c r="NP166" s="2"/>
      <c r="NQ166" s="2"/>
      <c r="NR166" s="2"/>
      <c r="NS166" s="2"/>
      <c r="NT166" s="2"/>
      <c r="NU166" s="2"/>
      <c r="NV166" s="2"/>
      <c r="NW166" s="2"/>
      <c r="NX166" s="2"/>
      <c r="NY166" s="2"/>
      <c r="NZ166" s="2"/>
      <c r="OA166" s="2"/>
      <c r="OB166" s="2"/>
      <c r="OC166" s="2"/>
      <c r="OD166" s="2"/>
      <c r="OE166" s="2"/>
      <c r="OF166" s="2"/>
      <c r="OG166" s="2"/>
      <c r="OH166" s="2"/>
      <c r="OI166" s="2"/>
      <c r="OJ166" s="2"/>
      <c r="OK166" s="2"/>
      <c r="OL166" s="2"/>
      <c r="OM166" s="2"/>
      <c r="ON166" s="2"/>
      <c r="OO166" s="2"/>
      <c r="OP166" s="2"/>
      <c r="OQ166" s="2"/>
      <c r="OR166" s="2"/>
      <c r="OS166" s="2"/>
      <c r="OT166" s="2"/>
      <c r="OU166" s="2"/>
      <c r="OV166" s="2"/>
      <c r="OW166" s="2"/>
      <c r="OX166" s="2"/>
      <c r="OY166" s="2"/>
      <c r="OZ166" s="2"/>
      <c r="PA166" s="2"/>
      <c r="PB166" s="2"/>
      <c r="PC166" s="2"/>
      <c r="PD166" s="2"/>
      <c r="PE166" s="2"/>
      <c r="PF166" s="2"/>
      <c r="PG166" s="2"/>
      <c r="PH166" s="2"/>
      <c r="PI166" s="2"/>
      <c r="PJ166" s="2"/>
      <c r="PK166" s="2"/>
      <c r="PL166" s="2"/>
      <c r="PM166" s="2"/>
      <c r="PN166" s="2"/>
      <c r="PO166" s="2"/>
      <c r="PP166" s="2"/>
      <c r="PQ166" s="2"/>
      <c r="PR166" s="2"/>
      <c r="PS166" s="2"/>
      <c r="PT166" s="2"/>
      <c r="PU166" s="2"/>
      <c r="PV166" s="2"/>
      <c r="PW166" s="2"/>
      <c r="PX166" s="2"/>
      <c r="PY166" s="2"/>
      <c r="PZ166" s="2"/>
      <c r="QA166" s="2"/>
      <c r="QB166" s="2"/>
      <c r="QC166" s="2"/>
      <c r="QD166" s="2"/>
      <c r="QE166" s="2"/>
      <c r="QF166" s="2"/>
      <c r="QG166" s="2"/>
      <c r="QH166" s="2"/>
      <c r="QI166" s="2"/>
      <c r="QJ166" s="2"/>
      <c r="QK166" s="2"/>
      <c r="QL166" s="2"/>
      <c r="QM166" s="2"/>
      <c r="QN166" s="2"/>
      <c r="QO166" s="2"/>
      <c r="QP166" s="2"/>
      <c r="QQ166" s="2"/>
      <c r="QR166" s="2"/>
      <c r="QS166" s="2"/>
      <c r="QT166" s="2"/>
      <c r="QU166" s="2"/>
      <c r="QV166" s="2"/>
      <c r="QW166" s="2"/>
      <c r="QX166" s="2"/>
      <c r="QY166" s="2"/>
      <c r="QZ166" s="2"/>
      <c r="RA166" s="2"/>
      <c r="RB166" s="2"/>
      <c r="RC166" s="2"/>
      <c r="RD166" s="2"/>
      <c r="RE166" s="2"/>
      <c r="RF166" s="2"/>
      <c r="RG166" s="2"/>
      <c r="RH166" s="2"/>
      <c r="RI166" s="2"/>
      <c r="RJ166" s="2"/>
      <c r="RK166" s="2"/>
      <c r="RL166" s="2"/>
      <c r="RM166" s="2"/>
      <c r="RN166" s="2"/>
      <c r="RO166" s="2"/>
      <c r="RP166" s="2"/>
      <c r="RQ166" s="2"/>
      <c r="RR166" s="2"/>
      <c r="RS166" s="2"/>
      <c r="RT166" s="2"/>
      <c r="RU166" s="2"/>
      <c r="RV166" s="2"/>
      <c r="RW166" s="2"/>
      <c r="RX166" s="2"/>
      <c r="RY166" s="2"/>
      <c r="RZ166" s="2"/>
      <c r="SA166" s="2"/>
      <c r="SB166" s="2"/>
      <c r="SC166" s="2"/>
      <c r="SD166" s="2"/>
      <c r="SE166" s="2"/>
      <c r="SF166" s="2"/>
      <c r="SG166" s="2"/>
      <c r="SH166" s="2"/>
      <c r="SI166" s="2"/>
      <c r="SJ166" s="2"/>
      <c r="SK166" s="2"/>
      <c r="SL166" s="2"/>
      <c r="SM166" s="2"/>
      <c r="SN166" s="2"/>
      <c r="SO166" s="2"/>
      <c r="SP166" s="2"/>
      <c r="SQ166" s="2"/>
      <c r="SR166" s="2"/>
      <c r="SS166" s="2"/>
      <c r="ST166" s="2"/>
      <c r="SU166" s="2"/>
      <c r="SV166" s="2"/>
      <c r="SW166" s="2"/>
      <c r="SX166" s="2"/>
      <c r="SY166" s="2"/>
      <c r="SZ166" s="2"/>
      <c r="TA166" s="2"/>
      <c r="TB166" s="2"/>
      <c r="TC166" s="2"/>
      <c r="TD166" s="2"/>
      <c r="TE166" s="2"/>
      <c r="TF166" s="2"/>
      <c r="TG166" s="2"/>
      <c r="TH166" s="2"/>
      <c r="TI166" s="2"/>
      <c r="TJ166" s="2"/>
      <c r="TK166" s="2"/>
      <c r="TL166" s="2"/>
      <c r="TM166" s="2"/>
      <c r="TN166" s="2"/>
      <c r="TO166" s="2"/>
      <c r="TP166" s="2"/>
      <c r="TQ166" s="2"/>
      <c r="TR166" s="2"/>
      <c r="TS166" s="2"/>
      <c r="TT166" s="2"/>
      <c r="TU166" s="2"/>
      <c r="TV166" s="2"/>
      <c r="TW166" s="2"/>
      <c r="TX166" s="2"/>
      <c r="TY166" s="2"/>
      <c r="TZ166" s="2"/>
      <c r="UA166" s="2"/>
      <c r="UB166" s="2"/>
      <c r="UC166" s="2"/>
      <c r="UD166" s="2"/>
      <c r="UE166" s="2"/>
      <c r="UF166" s="2"/>
      <c r="UG166" s="2"/>
      <c r="UH166" s="2"/>
      <c r="UI166" s="2"/>
      <c r="UJ166" s="2"/>
      <c r="UK166" s="2"/>
      <c r="UL166" s="2"/>
      <c r="UM166" s="2"/>
      <c r="UN166" s="2"/>
      <c r="UO166" s="2"/>
      <c r="UP166" s="2"/>
      <c r="UQ166" s="2"/>
      <c r="UR166" s="2"/>
      <c r="US166" s="2"/>
      <c r="UT166" s="2"/>
      <c r="UU166" s="2"/>
      <c r="UV166" s="2"/>
      <c r="UW166" s="2"/>
      <c r="UX166" s="2"/>
      <c r="UY166" s="2"/>
      <c r="UZ166" s="2"/>
      <c r="VA166" s="2"/>
      <c r="VB166" s="2"/>
      <c r="VC166" s="2"/>
      <c r="VD166" s="2"/>
      <c r="VE166" s="2"/>
      <c r="VF166" s="2"/>
      <c r="VG166" s="2"/>
      <c r="VH166" s="2"/>
      <c r="VI166" s="2"/>
      <c r="VJ166" s="2"/>
      <c r="VK166" s="2"/>
      <c r="VL166" s="2"/>
      <c r="VM166" s="2"/>
      <c r="VN166" s="2"/>
      <c r="VO166" s="2"/>
      <c r="VP166" s="2"/>
      <c r="VQ166" s="2"/>
      <c r="VR166" s="2"/>
      <c r="VS166" s="2"/>
      <c r="VT166" s="2"/>
      <c r="VU166" s="2"/>
      <c r="VV166" s="2"/>
      <c r="VW166" s="2"/>
      <c r="VX166" s="2"/>
      <c r="VY166" s="2"/>
      <c r="VZ166" s="2"/>
      <c r="WA166" s="2"/>
      <c r="WB166" s="2"/>
      <c r="WC166" s="2"/>
      <c r="WD166" s="2"/>
      <c r="WE166" s="2"/>
      <c r="WF166" s="2"/>
      <c r="WG166" s="2"/>
      <c r="WH166" s="2"/>
      <c r="WI166" s="2"/>
      <c r="WJ166" s="2"/>
      <c r="WK166" s="2"/>
      <c r="WL166" s="2"/>
      <c r="WM166" s="2"/>
      <c r="WN166" s="2"/>
      <c r="WO166" s="2"/>
      <c r="WP166" s="2"/>
      <c r="WQ166" s="2"/>
      <c r="WR166" s="2"/>
      <c r="WS166" s="2"/>
      <c r="WT166" s="2"/>
      <c r="WU166" s="2"/>
      <c r="WV166" s="2"/>
      <c r="WW166" s="2"/>
      <c r="WX166" s="2"/>
      <c r="WY166" s="2"/>
      <c r="WZ166" s="2"/>
      <c r="XA166" s="2"/>
      <c r="XB166" s="2"/>
      <c r="XC166" s="2"/>
      <c r="XD166" s="2"/>
      <c r="XE166" s="2"/>
      <c r="XF166" s="2"/>
      <c r="XG166" s="2"/>
      <c r="XH166" s="2"/>
      <c r="XI166" s="2"/>
      <c r="XJ166" s="2"/>
      <c r="XK166" s="2"/>
      <c r="XL166" s="2"/>
      <c r="XM166" s="2"/>
      <c r="XN166" s="2"/>
      <c r="XO166" s="2"/>
      <c r="XP166" s="2"/>
      <c r="XQ166" s="2"/>
      <c r="XR166" s="2"/>
      <c r="XS166" s="2"/>
      <c r="XT166" s="2"/>
      <c r="XU166" s="2"/>
      <c r="XV166" s="2"/>
      <c r="XW166" s="2"/>
      <c r="XX166" s="2"/>
      <c r="XY166" s="2"/>
      <c r="XZ166" s="2"/>
      <c r="YA166" s="2"/>
      <c r="YB166" s="2"/>
      <c r="YC166" s="2"/>
      <c r="YD166" s="2"/>
      <c r="YE166" s="2"/>
      <c r="YF166" s="2"/>
      <c r="YG166" s="2"/>
      <c r="YH166" s="2"/>
      <c r="YI166" s="2"/>
      <c r="YJ166" s="2"/>
      <c r="YK166" s="2"/>
      <c r="YL166" s="2"/>
      <c r="YM166" s="2"/>
      <c r="YN166" s="2"/>
      <c r="YO166" s="2"/>
      <c r="YP166" s="2"/>
      <c r="YQ166" s="2"/>
      <c r="YR166" s="2"/>
      <c r="YS166" s="2"/>
      <c r="YT166" s="2"/>
      <c r="YU166" s="2"/>
      <c r="YV166" s="2"/>
      <c r="YW166" s="2"/>
      <c r="YX166" s="2"/>
      <c r="YY166" s="2"/>
      <c r="YZ166" s="2"/>
      <c r="ZA166" s="2"/>
      <c r="ZB166" s="2"/>
      <c r="ZC166" s="2"/>
      <c r="ZD166" s="2"/>
      <c r="ZE166" s="2"/>
      <c r="ZF166" s="2"/>
      <c r="ZG166" s="2"/>
      <c r="ZH166" s="2"/>
      <c r="ZI166" s="2"/>
      <c r="ZJ166" s="2"/>
      <c r="ZK166" s="2"/>
      <c r="ZL166" s="2"/>
      <c r="ZM166" s="2"/>
      <c r="ZN166" s="2"/>
      <c r="ZO166" s="2"/>
      <c r="ZP166" s="2"/>
      <c r="ZQ166" s="2"/>
      <c r="ZR166" s="2"/>
      <c r="ZS166" s="2"/>
      <c r="ZT166" s="2"/>
      <c r="ZU166" s="2"/>
      <c r="ZV166" s="2"/>
      <c r="ZW166" s="2"/>
      <c r="ZX166" s="2"/>
      <c r="ZY166" s="2"/>
      <c r="ZZ166" s="2"/>
      <c r="AAA166" s="2"/>
      <c r="AAB166" s="2"/>
      <c r="AAC166" s="2"/>
      <c r="AAD166" s="2"/>
      <c r="AAE166" s="2"/>
      <c r="AAF166" s="2"/>
      <c r="AAG166" s="2"/>
      <c r="AAH166" s="2"/>
      <c r="AAI166" s="2"/>
      <c r="AAJ166" s="2"/>
      <c r="AAK166" s="2"/>
      <c r="AAL166" s="2"/>
      <c r="AAM166" s="2"/>
      <c r="AAN166" s="2"/>
      <c r="AAO166" s="2"/>
      <c r="AAP166" s="2"/>
      <c r="AAQ166" s="2"/>
      <c r="AAR166" s="2"/>
      <c r="AAS166" s="2"/>
      <c r="AAT166" s="2"/>
      <c r="AAU166" s="2"/>
      <c r="AAV166" s="2"/>
      <c r="AAW166" s="2"/>
      <c r="AAX166" s="2"/>
      <c r="AAY166" s="2"/>
      <c r="AAZ166" s="2"/>
      <c r="ABA166" s="2"/>
      <c r="ABB166" s="2"/>
      <c r="ABC166" s="2"/>
      <c r="ABD166" s="2"/>
      <c r="ABE166" s="2"/>
      <c r="ABF166" s="2"/>
      <c r="ABG166" s="2"/>
      <c r="ABH166" s="2"/>
      <c r="ABI166" s="2"/>
      <c r="ABJ166" s="2"/>
      <c r="ABK166" s="2"/>
      <c r="ABL166" s="2"/>
      <c r="ABM166" s="2"/>
      <c r="ABN166" s="2"/>
      <c r="ABO166" s="2"/>
      <c r="ABP166" s="2"/>
      <c r="ABQ166" s="2"/>
      <c r="ABR166" s="2"/>
      <c r="ABS166" s="2"/>
      <c r="ABT166" s="2"/>
      <c r="ABU166" s="2"/>
      <c r="ABV166" s="2"/>
      <c r="ABW166" s="2"/>
      <c r="ABX166" s="2"/>
      <c r="ABY166" s="2"/>
      <c r="ABZ166" s="2"/>
      <c r="ACA166" s="2"/>
      <c r="ACB166" s="2"/>
      <c r="ACC166" s="2"/>
      <c r="ACD166" s="2"/>
      <c r="ACE166" s="2"/>
      <c r="ACF166" s="2"/>
      <c r="ACG166" s="2"/>
      <c r="ACH166" s="2"/>
      <c r="ACI166" s="2"/>
      <c r="ACJ166" s="2"/>
      <c r="ACK166" s="2"/>
      <c r="ACL166" s="2"/>
      <c r="ACM166" s="2"/>
      <c r="ACN166" s="2"/>
      <c r="ACO166" s="2"/>
      <c r="ACP166" s="2"/>
      <c r="ACQ166" s="2"/>
      <c r="ACR166" s="2"/>
      <c r="ACS166" s="2"/>
      <c r="ACT166" s="2"/>
      <c r="ACU166" s="2"/>
      <c r="ACV166" s="2"/>
      <c r="ACW166" s="2"/>
      <c r="ACX166" s="2"/>
      <c r="ACY166" s="2"/>
      <c r="ACZ166" s="2"/>
      <c r="ADA166" s="2"/>
      <c r="ADB166" s="2"/>
      <c r="ADC166" s="2"/>
      <c r="ADD166" s="2"/>
      <c r="ADE166" s="2"/>
      <c r="ADF166" s="2"/>
      <c r="ADG166" s="2"/>
      <c r="ADH166" s="2"/>
      <c r="ADI166" s="2"/>
      <c r="ADJ166" s="2"/>
      <c r="ADK166" s="2"/>
      <c r="ADL166" s="2"/>
      <c r="ADM166" s="2"/>
      <c r="ADN166" s="2"/>
      <c r="ADO166" s="2"/>
      <c r="ADP166" s="2"/>
      <c r="ADQ166" s="2"/>
      <c r="ADR166" s="2"/>
      <c r="ADS166" s="2"/>
      <c r="ADT166" s="2"/>
      <c r="ADU166" s="2"/>
      <c r="ADV166" s="2"/>
      <c r="ADW166" s="2"/>
      <c r="ADX166" s="2"/>
      <c r="ADY166" s="2"/>
      <c r="ADZ166" s="2"/>
      <c r="AEA166" s="2"/>
      <c r="AEB166" s="2"/>
      <c r="AEC166" s="2"/>
      <c r="AED166" s="2"/>
      <c r="AEE166" s="2"/>
      <c r="AEF166" s="2"/>
      <c r="AEG166" s="2"/>
      <c r="AEH166" s="2"/>
      <c r="AEI166" s="2"/>
      <c r="AEJ166" s="2"/>
      <c r="AEK166" s="2"/>
      <c r="AEL166" s="2"/>
      <c r="AEM166" s="2"/>
      <c r="AEN166" s="2"/>
      <c r="AEO166" s="2"/>
      <c r="AEP166" s="2"/>
      <c r="AEQ166" s="2"/>
      <c r="AER166" s="2"/>
      <c r="AES166" s="2"/>
      <c r="AET166" s="2"/>
      <c r="AEU166" s="2"/>
      <c r="AEV166" s="2"/>
      <c r="AEW166" s="2"/>
      <c r="AEX166" s="2"/>
      <c r="AEY166" s="2"/>
      <c r="AEZ166" s="2"/>
      <c r="AFA166" s="2"/>
      <c r="AFB166" s="2"/>
      <c r="AFC166" s="2"/>
      <c r="AFD166" s="2"/>
      <c r="AFE166" s="2"/>
      <c r="AFF166" s="2"/>
      <c r="AFG166" s="2"/>
      <c r="AFH166" s="2"/>
      <c r="AFI166" s="2"/>
      <c r="AFJ166" s="2"/>
      <c r="AFK166" s="2"/>
      <c r="AFL166" s="2"/>
      <c r="AFM166" s="2"/>
      <c r="AFN166" s="2"/>
      <c r="AFO166" s="2"/>
      <c r="AFP166" s="2"/>
      <c r="AFQ166" s="2"/>
      <c r="AFR166" s="2"/>
      <c r="AFS166" s="2"/>
      <c r="AFT166" s="2"/>
      <c r="AFU166" s="2"/>
      <c r="AFV166" s="2"/>
      <c r="AFW166" s="2"/>
      <c r="AFX166" s="2"/>
      <c r="AFY166" s="2"/>
      <c r="AFZ166" s="2"/>
      <c r="AGA166" s="2"/>
      <c r="AGB166" s="2"/>
      <c r="AGC166" s="2"/>
      <c r="AGD166" s="2"/>
      <c r="AGE166" s="2"/>
      <c r="AGF166" s="2"/>
      <c r="AGG166" s="2"/>
      <c r="AGH166" s="2"/>
      <c r="AGI166" s="2"/>
      <c r="AGJ166" s="2"/>
      <c r="AGK166" s="2"/>
      <c r="AGL166" s="2"/>
      <c r="AGM166" s="2"/>
      <c r="AGN166" s="2"/>
      <c r="AGO166" s="2"/>
      <c r="AGP166" s="2"/>
      <c r="AGQ166" s="2"/>
      <c r="AGR166" s="2"/>
      <c r="AGS166" s="2"/>
      <c r="AGT166" s="2"/>
      <c r="AGU166" s="2"/>
      <c r="AGV166" s="2"/>
      <c r="AGW166" s="2"/>
      <c r="AGX166" s="2"/>
      <c r="AGY166" s="2"/>
      <c r="AGZ166" s="2"/>
      <c r="AHA166" s="2"/>
      <c r="AHB166" s="2"/>
      <c r="AHC166" s="2"/>
      <c r="AHD166" s="2"/>
      <c r="AHE166" s="2"/>
      <c r="AHF166" s="2"/>
      <c r="AHG166" s="2"/>
      <c r="AHH166" s="2"/>
      <c r="AHI166" s="2"/>
      <c r="AHJ166" s="2"/>
      <c r="AHK166" s="2"/>
      <c r="AHL166" s="2"/>
      <c r="AHM166" s="2"/>
      <c r="AHN166" s="2"/>
      <c r="AHO166" s="2"/>
      <c r="AHP166" s="2"/>
      <c r="AHQ166" s="2"/>
      <c r="AHR166" s="2"/>
      <c r="AHS166" s="2"/>
      <c r="AHT166" s="2"/>
      <c r="AHU166" s="2"/>
      <c r="AHV166" s="2"/>
      <c r="AHW166" s="2"/>
      <c r="AHX166" s="2"/>
      <c r="AHY166" s="2"/>
      <c r="AHZ166" s="2"/>
      <c r="AIA166" s="2"/>
      <c r="AIB166" s="2"/>
      <c r="AIC166" s="2"/>
      <c r="AID166" s="2"/>
      <c r="AIE166" s="2"/>
      <c r="AIF166" s="2"/>
      <c r="AIG166" s="2"/>
      <c r="AIH166" s="2"/>
      <c r="AII166" s="2"/>
      <c r="AIJ166" s="2"/>
      <c r="AIK166" s="2"/>
      <c r="AIL166" s="2"/>
      <c r="AIM166" s="2"/>
      <c r="AIN166" s="2"/>
      <c r="AIO166" s="2"/>
      <c r="AIP166" s="2"/>
      <c r="AIQ166" s="2"/>
      <c r="AIR166" s="2"/>
      <c r="AIS166" s="2"/>
      <c r="AIT166" s="2"/>
      <c r="AIU166" s="2"/>
      <c r="AIV166" s="2"/>
      <c r="AIW166" s="2"/>
      <c r="AIX166" s="2"/>
      <c r="AIY166" s="2"/>
      <c r="AIZ166" s="2"/>
      <c r="AJA166" s="2"/>
      <c r="AJB166" s="2"/>
      <c r="AJC166" s="2"/>
      <c r="AJD166" s="2"/>
      <c r="AJE166" s="2"/>
      <c r="AJF166" s="2"/>
      <c r="AJG166" s="2"/>
      <c r="AJH166" s="2"/>
      <c r="AJI166" s="2"/>
      <c r="AJJ166" s="2"/>
      <c r="AJK166" s="2"/>
      <c r="AJL166" s="2"/>
      <c r="AJM166" s="2"/>
      <c r="AJN166" s="2"/>
      <c r="AJO166" s="2"/>
      <c r="AJP166" s="2"/>
      <c r="AJQ166" s="2"/>
      <c r="AJR166" s="2"/>
      <c r="AJS166" s="2"/>
      <c r="AJT166" s="2"/>
      <c r="AJU166" s="2"/>
      <c r="AJV166" s="2"/>
      <c r="AJW166" s="2"/>
      <c r="AJX166" s="2"/>
      <c r="AJY166" s="2"/>
      <c r="AJZ166" s="2"/>
      <c r="AKA166" s="2"/>
      <c r="AKB166" s="2"/>
      <c r="AKC166" s="2"/>
      <c r="AKD166" s="2"/>
      <c r="AKE166" s="2"/>
      <c r="AKF166" s="2"/>
      <c r="AKG166" s="2"/>
      <c r="AKH166" s="2"/>
      <c r="AKI166" s="2"/>
      <c r="AKJ166" s="2"/>
      <c r="AKK166" s="2"/>
      <c r="AKL166" s="2"/>
      <c r="AKM166" s="2"/>
      <c r="AKN166" s="2"/>
      <c r="AKO166" s="2"/>
      <c r="AKP166" s="2"/>
      <c r="AKQ166" s="2"/>
      <c r="AKR166" s="2"/>
      <c r="AKS166" s="2"/>
      <c r="AKT166" s="2"/>
      <c r="AKU166" s="2"/>
      <c r="AKV166" s="2"/>
      <c r="AKW166" s="2"/>
      <c r="AKX166" s="2"/>
      <c r="AKY166" s="2"/>
      <c r="AKZ166" s="2"/>
      <c r="ALA166" s="2"/>
      <c r="ALB166" s="2"/>
      <c r="ALC166" s="2"/>
      <c r="ALD166" s="2"/>
      <c r="ALE166" s="2"/>
      <c r="ALF166" s="2"/>
      <c r="ALG166" s="2"/>
      <c r="ALH166" s="2"/>
      <c r="ALI166" s="2"/>
      <c r="ALJ166" s="2"/>
      <c r="ALK166" s="2"/>
      <c r="ALL166" s="2"/>
      <c r="ALM166" s="2"/>
      <c r="ALN166" s="2"/>
      <c r="ALO166" s="2"/>
      <c r="ALP166" s="2"/>
      <c r="ALQ166" s="2"/>
      <c r="ALR166" s="2"/>
      <c r="ALS166" s="2"/>
      <c r="ALT166" s="2"/>
      <c r="ALU166" s="2"/>
      <c r="ALV166" s="2"/>
      <c r="ALW166" s="2"/>
      <c r="ALX166" s="2"/>
      <c r="ALY166" s="2"/>
      <c r="ALZ166" s="2"/>
      <c r="AMA166" s="2"/>
      <c r="AMB166" s="2"/>
      <c r="AMC166" s="2"/>
      <c r="AMD166" s="2"/>
      <c r="AME166" s="2"/>
      <c r="AMF166" s="2"/>
      <c r="AMG166" s="2"/>
      <c r="AMH166" s="2"/>
      <c r="AMI166" s="2"/>
      <c r="AMJ166" s="2"/>
      <c r="AMK166" s="2"/>
    </row>
    <row r="167" spans="2:1025" ht="13.8" x14ac:dyDescent="0.25">
      <c r="B167" s="1"/>
      <c r="C167" s="1"/>
      <c r="AL167" s="2"/>
      <c r="AM167" s="2"/>
      <c r="AN167" s="2"/>
      <c r="AO167" s="284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  <c r="LM167" s="2"/>
      <c r="LN167" s="2"/>
      <c r="LO167" s="2"/>
      <c r="LP167" s="2"/>
      <c r="LQ167" s="2"/>
      <c r="LR167" s="2"/>
      <c r="LS167" s="2"/>
      <c r="LT167" s="2"/>
      <c r="LU167" s="2"/>
      <c r="LV167" s="2"/>
      <c r="LW167" s="2"/>
      <c r="LX167" s="2"/>
      <c r="LY167" s="2"/>
      <c r="LZ167" s="2"/>
      <c r="MA167" s="2"/>
      <c r="MB167" s="2"/>
      <c r="MC167" s="2"/>
      <c r="MD167" s="2"/>
      <c r="ME167" s="2"/>
      <c r="MF167" s="2"/>
      <c r="MG167" s="2"/>
      <c r="MH167" s="2"/>
      <c r="MI167" s="2"/>
      <c r="MJ167" s="2"/>
      <c r="MK167" s="2"/>
      <c r="ML167" s="2"/>
      <c r="MM167" s="2"/>
      <c r="MN167" s="2"/>
      <c r="MO167" s="2"/>
      <c r="MP167" s="2"/>
      <c r="MQ167" s="2"/>
      <c r="MR167" s="2"/>
      <c r="MS167" s="2"/>
      <c r="MT167" s="2"/>
      <c r="MU167" s="2"/>
      <c r="MV167" s="2"/>
      <c r="MW167" s="2"/>
      <c r="MX167" s="2"/>
      <c r="MY167" s="2"/>
      <c r="MZ167" s="2"/>
      <c r="NA167" s="2"/>
      <c r="NB167" s="2"/>
      <c r="NC167" s="2"/>
      <c r="ND167" s="2"/>
      <c r="NE167" s="2"/>
      <c r="NF167" s="2"/>
      <c r="NG167" s="2"/>
      <c r="NH167" s="2"/>
      <c r="NI167" s="2"/>
      <c r="NJ167" s="2"/>
      <c r="NK167" s="2"/>
      <c r="NL167" s="2"/>
      <c r="NM167" s="2"/>
      <c r="NN167" s="2"/>
      <c r="NO167" s="2"/>
      <c r="NP167" s="2"/>
      <c r="NQ167" s="2"/>
      <c r="NR167" s="2"/>
      <c r="NS167" s="2"/>
      <c r="NT167" s="2"/>
      <c r="NU167" s="2"/>
      <c r="NV167" s="2"/>
      <c r="NW167" s="2"/>
      <c r="NX167" s="2"/>
      <c r="NY167" s="2"/>
      <c r="NZ167" s="2"/>
      <c r="OA167" s="2"/>
      <c r="OB167" s="2"/>
      <c r="OC167" s="2"/>
      <c r="OD167" s="2"/>
      <c r="OE167" s="2"/>
      <c r="OF167" s="2"/>
      <c r="OG167" s="2"/>
      <c r="OH167" s="2"/>
      <c r="OI167" s="2"/>
      <c r="OJ167" s="2"/>
      <c r="OK167" s="2"/>
      <c r="OL167" s="2"/>
      <c r="OM167" s="2"/>
      <c r="ON167" s="2"/>
      <c r="OO167" s="2"/>
      <c r="OP167" s="2"/>
      <c r="OQ167" s="2"/>
      <c r="OR167" s="2"/>
      <c r="OS167" s="2"/>
      <c r="OT167" s="2"/>
      <c r="OU167" s="2"/>
      <c r="OV167" s="2"/>
      <c r="OW167" s="2"/>
      <c r="OX167" s="2"/>
      <c r="OY167" s="2"/>
      <c r="OZ167" s="2"/>
      <c r="PA167" s="2"/>
      <c r="PB167" s="2"/>
      <c r="PC167" s="2"/>
      <c r="PD167" s="2"/>
      <c r="PE167" s="2"/>
      <c r="PF167" s="2"/>
      <c r="PG167" s="2"/>
      <c r="PH167" s="2"/>
      <c r="PI167" s="2"/>
      <c r="PJ167" s="2"/>
      <c r="PK167" s="2"/>
      <c r="PL167" s="2"/>
      <c r="PM167" s="2"/>
      <c r="PN167" s="2"/>
      <c r="PO167" s="2"/>
      <c r="PP167" s="2"/>
      <c r="PQ167" s="2"/>
      <c r="PR167" s="2"/>
      <c r="PS167" s="2"/>
      <c r="PT167" s="2"/>
      <c r="PU167" s="2"/>
      <c r="PV167" s="2"/>
      <c r="PW167" s="2"/>
      <c r="PX167" s="2"/>
      <c r="PY167" s="2"/>
      <c r="PZ167" s="2"/>
      <c r="QA167" s="2"/>
      <c r="QB167" s="2"/>
      <c r="QC167" s="2"/>
      <c r="QD167" s="2"/>
      <c r="QE167" s="2"/>
      <c r="QF167" s="2"/>
      <c r="QG167" s="2"/>
      <c r="QH167" s="2"/>
      <c r="QI167" s="2"/>
      <c r="QJ167" s="2"/>
      <c r="QK167" s="2"/>
      <c r="QL167" s="2"/>
      <c r="QM167" s="2"/>
      <c r="QN167" s="2"/>
      <c r="QO167" s="2"/>
      <c r="QP167" s="2"/>
      <c r="QQ167" s="2"/>
      <c r="QR167" s="2"/>
      <c r="QS167" s="2"/>
      <c r="QT167" s="2"/>
      <c r="QU167" s="2"/>
      <c r="QV167" s="2"/>
      <c r="QW167" s="2"/>
      <c r="QX167" s="2"/>
      <c r="QY167" s="2"/>
      <c r="QZ167" s="2"/>
      <c r="RA167" s="2"/>
      <c r="RB167" s="2"/>
      <c r="RC167" s="2"/>
      <c r="RD167" s="2"/>
      <c r="RE167" s="2"/>
      <c r="RF167" s="2"/>
      <c r="RG167" s="2"/>
      <c r="RH167" s="2"/>
      <c r="RI167" s="2"/>
      <c r="RJ167" s="2"/>
      <c r="RK167" s="2"/>
      <c r="RL167" s="2"/>
      <c r="RM167" s="2"/>
      <c r="RN167" s="2"/>
      <c r="RO167" s="2"/>
      <c r="RP167" s="2"/>
      <c r="RQ167" s="2"/>
      <c r="RR167" s="2"/>
      <c r="RS167" s="2"/>
      <c r="RT167" s="2"/>
      <c r="RU167" s="2"/>
      <c r="RV167" s="2"/>
      <c r="RW167" s="2"/>
      <c r="RX167" s="2"/>
      <c r="RY167" s="2"/>
      <c r="RZ167" s="2"/>
      <c r="SA167" s="2"/>
      <c r="SB167" s="2"/>
      <c r="SC167" s="2"/>
      <c r="SD167" s="2"/>
      <c r="SE167" s="2"/>
      <c r="SF167" s="2"/>
      <c r="SG167" s="2"/>
      <c r="SH167" s="2"/>
      <c r="SI167" s="2"/>
      <c r="SJ167" s="2"/>
      <c r="SK167" s="2"/>
      <c r="SL167" s="2"/>
      <c r="SM167" s="2"/>
      <c r="SN167" s="2"/>
      <c r="SO167" s="2"/>
      <c r="SP167" s="2"/>
      <c r="SQ167" s="2"/>
      <c r="SR167" s="2"/>
      <c r="SS167" s="2"/>
      <c r="ST167" s="2"/>
      <c r="SU167" s="2"/>
      <c r="SV167" s="2"/>
      <c r="SW167" s="2"/>
      <c r="SX167" s="2"/>
      <c r="SY167" s="2"/>
      <c r="SZ167" s="2"/>
      <c r="TA167" s="2"/>
      <c r="TB167" s="2"/>
      <c r="TC167" s="2"/>
      <c r="TD167" s="2"/>
      <c r="TE167" s="2"/>
      <c r="TF167" s="2"/>
      <c r="TG167" s="2"/>
      <c r="TH167" s="2"/>
      <c r="TI167" s="2"/>
      <c r="TJ167" s="2"/>
      <c r="TK167" s="2"/>
      <c r="TL167" s="2"/>
      <c r="TM167" s="2"/>
      <c r="TN167" s="2"/>
      <c r="TO167" s="2"/>
      <c r="TP167" s="2"/>
      <c r="TQ167" s="2"/>
      <c r="TR167" s="2"/>
      <c r="TS167" s="2"/>
      <c r="TT167" s="2"/>
      <c r="TU167" s="2"/>
      <c r="TV167" s="2"/>
      <c r="TW167" s="2"/>
      <c r="TX167" s="2"/>
      <c r="TY167" s="2"/>
      <c r="TZ167" s="2"/>
      <c r="UA167" s="2"/>
      <c r="UB167" s="2"/>
      <c r="UC167" s="2"/>
      <c r="UD167" s="2"/>
      <c r="UE167" s="2"/>
      <c r="UF167" s="2"/>
      <c r="UG167" s="2"/>
      <c r="UH167" s="2"/>
      <c r="UI167" s="2"/>
      <c r="UJ167" s="2"/>
      <c r="UK167" s="2"/>
      <c r="UL167" s="2"/>
      <c r="UM167" s="2"/>
      <c r="UN167" s="2"/>
      <c r="UO167" s="2"/>
      <c r="UP167" s="2"/>
      <c r="UQ167" s="2"/>
      <c r="UR167" s="2"/>
      <c r="US167" s="2"/>
      <c r="UT167" s="2"/>
      <c r="UU167" s="2"/>
      <c r="UV167" s="2"/>
      <c r="UW167" s="2"/>
      <c r="UX167" s="2"/>
      <c r="UY167" s="2"/>
      <c r="UZ167" s="2"/>
      <c r="VA167" s="2"/>
      <c r="VB167" s="2"/>
      <c r="VC167" s="2"/>
      <c r="VD167" s="2"/>
      <c r="VE167" s="2"/>
      <c r="VF167" s="2"/>
      <c r="VG167" s="2"/>
      <c r="VH167" s="2"/>
      <c r="VI167" s="2"/>
      <c r="VJ167" s="2"/>
      <c r="VK167" s="2"/>
      <c r="VL167" s="2"/>
      <c r="VM167" s="2"/>
      <c r="VN167" s="2"/>
      <c r="VO167" s="2"/>
      <c r="VP167" s="2"/>
      <c r="VQ167" s="2"/>
      <c r="VR167" s="2"/>
      <c r="VS167" s="2"/>
      <c r="VT167" s="2"/>
      <c r="VU167" s="2"/>
      <c r="VV167" s="2"/>
      <c r="VW167" s="2"/>
      <c r="VX167" s="2"/>
      <c r="VY167" s="2"/>
      <c r="VZ167" s="2"/>
      <c r="WA167" s="2"/>
      <c r="WB167" s="2"/>
      <c r="WC167" s="2"/>
      <c r="WD167" s="2"/>
      <c r="WE167" s="2"/>
      <c r="WF167" s="2"/>
      <c r="WG167" s="2"/>
      <c r="WH167" s="2"/>
      <c r="WI167" s="2"/>
      <c r="WJ167" s="2"/>
      <c r="WK167" s="2"/>
      <c r="WL167" s="2"/>
      <c r="WM167" s="2"/>
      <c r="WN167" s="2"/>
      <c r="WO167" s="2"/>
      <c r="WP167" s="2"/>
      <c r="WQ167" s="2"/>
      <c r="WR167" s="2"/>
      <c r="WS167" s="2"/>
      <c r="WT167" s="2"/>
      <c r="WU167" s="2"/>
      <c r="WV167" s="2"/>
      <c r="WW167" s="2"/>
      <c r="WX167" s="2"/>
      <c r="WY167" s="2"/>
      <c r="WZ167" s="2"/>
      <c r="XA167" s="2"/>
      <c r="XB167" s="2"/>
      <c r="XC167" s="2"/>
      <c r="XD167" s="2"/>
      <c r="XE167" s="2"/>
      <c r="XF167" s="2"/>
      <c r="XG167" s="2"/>
      <c r="XH167" s="2"/>
      <c r="XI167" s="2"/>
      <c r="XJ167" s="2"/>
      <c r="XK167" s="2"/>
      <c r="XL167" s="2"/>
      <c r="XM167" s="2"/>
      <c r="XN167" s="2"/>
      <c r="XO167" s="2"/>
      <c r="XP167" s="2"/>
      <c r="XQ167" s="2"/>
      <c r="XR167" s="2"/>
      <c r="XS167" s="2"/>
      <c r="XT167" s="2"/>
      <c r="XU167" s="2"/>
      <c r="XV167" s="2"/>
      <c r="XW167" s="2"/>
      <c r="XX167" s="2"/>
      <c r="XY167" s="2"/>
      <c r="XZ167" s="2"/>
      <c r="YA167" s="2"/>
      <c r="YB167" s="2"/>
      <c r="YC167" s="2"/>
      <c r="YD167" s="2"/>
      <c r="YE167" s="2"/>
      <c r="YF167" s="2"/>
      <c r="YG167" s="2"/>
      <c r="YH167" s="2"/>
      <c r="YI167" s="2"/>
      <c r="YJ167" s="2"/>
      <c r="YK167" s="2"/>
      <c r="YL167" s="2"/>
      <c r="YM167" s="2"/>
      <c r="YN167" s="2"/>
      <c r="YO167" s="2"/>
      <c r="YP167" s="2"/>
      <c r="YQ167" s="2"/>
      <c r="YR167" s="2"/>
      <c r="YS167" s="2"/>
      <c r="YT167" s="2"/>
      <c r="YU167" s="2"/>
      <c r="YV167" s="2"/>
      <c r="YW167" s="2"/>
      <c r="YX167" s="2"/>
      <c r="YY167" s="2"/>
      <c r="YZ167" s="2"/>
      <c r="ZA167" s="2"/>
      <c r="ZB167" s="2"/>
      <c r="ZC167" s="2"/>
      <c r="ZD167" s="2"/>
      <c r="ZE167" s="2"/>
      <c r="ZF167" s="2"/>
      <c r="ZG167" s="2"/>
      <c r="ZH167" s="2"/>
      <c r="ZI167" s="2"/>
      <c r="ZJ167" s="2"/>
      <c r="ZK167" s="2"/>
      <c r="ZL167" s="2"/>
      <c r="ZM167" s="2"/>
      <c r="ZN167" s="2"/>
      <c r="ZO167" s="2"/>
      <c r="ZP167" s="2"/>
      <c r="ZQ167" s="2"/>
      <c r="ZR167" s="2"/>
      <c r="ZS167" s="2"/>
      <c r="ZT167" s="2"/>
      <c r="ZU167" s="2"/>
      <c r="ZV167" s="2"/>
      <c r="ZW167" s="2"/>
      <c r="ZX167" s="2"/>
      <c r="ZY167" s="2"/>
      <c r="ZZ167" s="2"/>
      <c r="AAA167" s="2"/>
      <c r="AAB167" s="2"/>
      <c r="AAC167" s="2"/>
      <c r="AAD167" s="2"/>
      <c r="AAE167" s="2"/>
      <c r="AAF167" s="2"/>
      <c r="AAG167" s="2"/>
      <c r="AAH167" s="2"/>
      <c r="AAI167" s="2"/>
      <c r="AAJ167" s="2"/>
      <c r="AAK167" s="2"/>
      <c r="AAL167" s="2"/>
      <c r="AAM167" s="2"/>
      <c r="AAN167" s="2"/>
      <c r="AAO167" s="2"/>
      <c r="AAP167" s="2"/>
      <c r="AAQ167" s="2"/>
      <c r="AAR167" s="2"/>
      <c r="AAS167" s="2"/>
      <c r="AAT167" s="2"/>
      <c r="AAU167" s="2"/>
      <c r="AAV167" s="2"/>
      <c r="AAW167" s="2"/>
      <c r="AAX167" s="2"/>
      <c r="AAY167" s="2"/>
      <c r="AAZ167" s="2"/>
      <c r="ABA167" s="2"/>
      <c r="ABB167" s="2"/>
      <c r="ABC167" s="2"/>
      <c r="ABD167" s="2"/>
      <c r="ABE167" s="2"/>
      <c r="ABF167" s="2"/>
      <c r="ABG167" s="2"/>
      <c r="ABH167" s="2"/>
      <c r="ABI167" s="2"/>
      <c r="ABJ167" s="2"/>
      <c r="ABK167" s="2"/>
      <c r="ABL167" s="2"/>
      <c r="ABM167" s="2"/>
      <c r="ABN167" s="2"/>
      <c r="ABO167" s="2"/>
      <c r="ABP167" s="2"/>
      <c r="ABQ167" s="2"/>
      <c r="ABR167" s="2"/>
      <c r="ABS167" s="2"/>
      <c r="ABT167" s="2"/>
      <c r="ABU167" s="2"/>
      <c r="ABV167" s="2"/>
      <c r="ABW167" s="2"/>
      <c r="ABX167" s="2"/>
      <c r="ABY167" s="2"/>
      <c r="ABZ167" s="2"/>
      <c r="ACA167" s="2"/>
      <c r="ACB167" s="2"/>
      <c r="ACC167" s="2"/>
      <c r="ACD167" s="2"/>
      <c r="ACE167" s="2"/>
      <c r="ACF167" s="2"/>
      <c r="ACG167" s="2"/>
      <c r="ACH167" s="2"/>
      <c r="ACI167" s="2"/>
      <c r="ACJ167" s="2"/>
      <c r="ACK167" s="2"/>
      <c r="ACL167" s="2"/>
      <c r="ACM167" s="2"/>
      <c r="ACN167" s="2"/>
      <c r="ACO167" s="2"/>
      <c r="ACP167" s="2"/>
      <c r="ACQ167" s="2"/>
      <c r="ACR167" s="2"/>
      <c r="ACS167" s="2"/>
      <c r="ACT167" s="2"/>
      <c r="ACU167" s="2"/>
      <c r="ACV167" s="2"/>
      <c r="ACW167" s="2"/>
      <c r="ACX167" s="2"/>
      <c r="ACY167" s="2"/>
      <c r="ACZ167" s="2"/>
      <c r="ADA167" s="2"/>
      <c r="ADB167" s="2"/>
      <c r="ADC167" s="2"/>
      <c r="ADD167" s="2"/>
      <c r="ADE167" s="2"/>
      <c r="ADF167" s="2"/>
      <c r="ADG167" s="2"/>
      <c r="ADH167" s="2"/>
      <c r="ADI167" s="2"/>
      <c r="ADJ167" s="2"/>
      <c r="ADK167" s="2"/>
      <c r="ADL167" s="2"/>
      <c r="ADM167" s="2"/>
      <c r="ADN167" s="2"/>
      <c r="ADO167" s="2"/>
      <c r="ADP167" s="2"/>
      <c r="ADQ167" s="2"/>
      <c r="ADR167" s="2"/>
      <c r="ADS167" s="2"/>
      <c r="ADT167" s="2"/>
      <c r="ADU167" s="2"/>
      <c r="ADV167" s="2"/>
      <c r="ADW167" s="2"/>
      <c r="ADX167" s="2"/>
      <c r="ADY167" s="2"/>
      <c r="ADZ167" s="2"/>
      <c r="AEA167" s="2"/>
      <c r="AEB167" s="2"/>
      <c r="AEC167" s="2"/>
      <c r="AED167" s="2"/>
      <c r="AEE167" s="2"/>
      <c r="AEF167" s="2"/>
      <c r="AEG167" s="2"/>
      <c r="AEH167" s="2"/>
      <c r="AEI167" s="2"/>
      <c r="AEJ167" s="2"/>
      <c r="AEK167" s="2"/>
      <c r="AEL167" s="2"/>
      <c r="AEM167" s="2"/>
      <c r="AEN167" s="2"/>
      <c r="AEO167" s="2"/>
      <c r="AEP167" s="2"/>
      <c r="AEQ167" s="2"/>
      <c r="AER167" s="2"/>
      <c r="AES167" s="2"/>
      <c r="AET167" s="2"/>
      <c r="AEU167" s="2"/>
      <c r="AEV167" s="2"/>
      <c r="AEW167" s="2"/>
      <c r="AEX167" s="2"/>
      <c r="AEY167" s="2"/>
      <c r="AEZ167" s="2"/>
      <c r="AFA167" s="2"/>
      <c r="AFB167" s="2"/>
      <c r="AFC167" s="2"/>
      <c r="AFD167" s="2"/>
      <c r="AFE167" s="2"/>
      <c r="AFF167" s="2"/>
      <c r="AFG167" s="2"/>
      <c r="AFH167" s="2"/>
      <c r="AFI167" s="2"/>
      <c r="AFJ167" s="2"/>
      <c r="AFK167" s="2"/>
      <c r="AFL167" s="2"/>
      <c r="AFM167" s="2"/>
      <c r="AFN167" s="2"/>
      <c r="AFO167" s="2"/>
      <c r="AFP167" s="2"/>
      <c r="AFQ167" s="2"/>
      <c r="AFR167" s="2"/>
      <c r="AFS167" s="2"/>
      <c r="AFT167" s="2"/>
      <c r="AFU167" s="2"/>
      <c r="AFV167" s="2"/>
      <c r="AFW167" s="2"/>
      <c r="AFX167" s="2"/>
      <c r="AFY167" s="2"/>
      <c r="AFZ167" s="2"/>
      <c r="AGA167" s="2"/>
      <c r="AGB167" s="2"/>
      <c r="AGC167" s="2"/>
      <c r="AGD167" s="2"/>
      <c r="AGE167" s="2"/>
      <c r="AGF167" s="2"/>
      <c r="AGG167" s="2"/>
      <c r="AGH167" s="2"/>
      <c r="AGI167" s="2"/>
      <c r="AGJ167" s="2"/>
      <c r="AGK167" s="2"/>
      <c r="AGL167" s="2"/>
      <c r="AGM167" s="2"/>
      <c r="AGN167" s="2"/>
      <c r="AGO167" s="2"/>
      <c r="AGP167" s="2"/>
      <c r="AGQ167" s="2"/>
      <c r="AGR167" s="2"/>
      <c r="AGS167" s="2"/>
      <c r="AGT167" s="2"/>
      <c r="AGU167" s="2"/>
      <c r="AGV167" s="2"/>
      <c r="AGW167" s="2"/>
      <c r="AGX167" s="2"/>
      <c r="AGY167" s="2"/>
      <c r="AGZ167" s="2"/>
      <c r="AHA167" s="2"/>
      <c r="AHB167" s="2"/>
      <c r="AHC167" s="2"/>
      <c r="AHD167" s="2"/>
      <c r="AHE167" s="2"/>
      <c r="AHF167" s="2"/>
      <c r="AHG167" s="2"/>
      <c r="AHH167" s="2"/>
      <c r="AHI167" s="2"/>
      <c r="AHJ167" s="2"/>
      <c r="AHK167" s="2"/>
      <c r="AHL167" s="2"/>
      <c r="AHM167" s="2"/>
      <c r="AHN167" s="2"/>
      <c r="AHO167" s="2"/>
      <c r="AHP167" s="2"/>
      <c r="AHQ167" s="2"/>
      <c r="AHR167" s="2"/>
      <c r="AHS167" s="2"/>
      <c r="AHT167" s="2"/>
      <c r="AHU167" s="2"/>
      <c r="AHV167" s="2"/>
      <c r="AHW167" s="2"/>
      <c r="AHX167" s="2"/>
      <c r="AHY167" s="2"/>
      <c r="AHZ167" s="2"/>
      <c r="AIA167" s="2"/>
      <c r="AIB167" s="2"/>
      <c r="AIC167" s="2"/>
      <c r="AID167" s="2"/>
      <c r="AIE167" s="2"/>
      <c r="AIF167" s="2"/>
      <c r="AIG167" s="2"/>
      <c r="AIH167" s="2"/>
      <c r="AII167" s="2"/>
      <c r="AIJ167" s="2"/>
      <c r="AIK167" s="2"/>
      <c r="AIL167" s="2"/>
      <c r="AIM167" s="2"/>
      <c r="AIN167" s="2"/>
      <c r="AIO167" s="2"/>
      <c r="AIP167" s="2"/>
      <c r="AIQ167" s="2"/>
      <c r="AIR167" s="2"/>
      <c r="AIS167" s="2"/>
      <c r="AIT167" s="2"/>
      <c r="AIU167" s="2"/>
      <c r="AIV167" s="2"/>
      <c r="AIW167" s="2"/>
      <c r="AIX167" s="2"/>
      <c r="AIY167" s="2"/>
      <c r="AIZ167" s="2"/>
      <c r="AJA167" s="2"/>
      <c r="AJB167" s="2"/>
      <c r="AJC167" s="2"/>
      <c r="AJD167" s="2"/>
      <c r="AJE167" s="2"/>
      <c r="AJF167" s="2"/>
      <c r="AJG167" s="2"/>
      <c r="AJH167" s="2"/>
      <c r="AJI167" s="2"/>
      <c r="AJJ167" s="2"/>
      <c r="AJK167" s="2"/>
      <c r="AJL167" s="2"/>
      <c r="AJM167" s="2"/>
      <c r="AJN167" s="2"/>
      <c r="AJO167" s="2"/>
      <c r="AJP167" s="2"/>
      <c r="AJQ167" s="2"/>
      <c r="AJR167" s="2"/>
      <c r="AJS167" s="2"/>
      <c r="AJT167" s="2"/>
      <c r="AJU167" s="2"/>
      <c r="AJV167" s="2"/>
      <c r="AJW167" s="2"/>
      <c r="AJX167" s="2"/>
      <c r="AJY167" s="2"/>
      <c r="AJZ167" s="2"/>
      <c r="AKA167" s="2"/>
      <c r="AKB167" s="2"/>
      <c r="AKC167" s="2"/>
      <c r="AKD167" s="2"/>
      <c r="AKE167" s="2"/>
      <c r="AKF167" s="2"/>
      <c r="AKG167" s="2"/>
      <c r="AKH167" s="2"/>
      <c r="AKI167" s="2"/>
      <c r="AKJ167" s="2"/>
      <c r="AKK167" s="2"/>
      <c r="AKL167" s="2"/>
      <c r="AKM167" s="2"/>
      <c r="AKN167" s="2"/>
      <c r="AKO167" s="2"/>
      <c r="AKP167" s="2"/>
      <c r="AKQ167" s="2"/>
      <c r="AKR167" s="2"/>
      <c r="AKS167" s="2"/>
      <c r="AKT167" s="2"/>
      <c r="AKU167" s="2"/>
      <c r="AKV167" s="2"/>
      <c r="AKW167" s="2"/>
      <c r="AKX167" s="2"/>
      <c r="AKY167" s="2"/>
      <c r="AKZ167" s="2"/>
      <c r="ALA167" s="2"/>
      <c r="ALB167" s="2"/>
      <c r="ALC167" s="2"/>
      <c r="ALD167" s="2"/>
      <c r="ALE167" s="2"/>
      <c r="ALF167" s="2"/>
      <c r="ALG167" s="2"/>
      <c r="ALH167" s="2"/>
      <c r="ALI167" s="2"/>
      <c r="ALJ167" s="2"/>
      <c r="ALK167" s="2"/>
      <c r="ALL167" s="2"/>
      <c r="ALM167" s="2"/>
      <c r="ALN167" s="2"/>
      <c r="ALO167" s="2"/>
      <c r="ALP167" s="2"/>
      <c r="ALQ167" s="2"/>
      <c r="ALR167" s="2"/>
      <c r="ALS167" s="2"/>
      <c r="ALT167" s="2"/>
      <c r="ALU167" s="2"/>
      <c r="ALV167" s="2"/>
      <c r="ALW167" s="2"/>
      <c r="ALX167" s="2"/>
      <c r="ALY167" s="2"/>
      <c r="ALZ167" s="2"/>
      <c r="AMA167" s="2"/>
      <c r="AMB167" s="2"/>
      <c r="AMC167" s="2"/>
      <c r="AMD167" s="2"/>
      <c r="AME167" s="2"/>
      <c r="AMF167" s="2"/>
      <c r="AMG167" s="2"/>
      <c r="AMH167" s="2"/>
      <c r="AMI167" s="2"/>
      <c r="AMJ167" s="2"/>
      <c r="AMK167" s="2"/>
    </row>
    <row r="168" spans="2:1025" ht="13.8" x14ac:dyDescent="0.25">
      <c r="B168" s="1"/>
      <c r="C168" s="1"/>
      <c r="AL168" s="2"/>
      <c r="AM168" s="2"/>
      <c r="AN168" s="2"/>
      <c r="AO168" s="284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  <c r="LM168" s="2"/>
      <c r="LN168" s="2"/>
      <c r="LO168" s="2"/>
      <c r="LP168" s="2"/>
      <c r="LQ168" s="2"/>
      <c r="LR168" s="2"/>
      <c r="LS168" s="2"/>
      <c r="LT168" s="2"/>
      <c r="LU168" s="2"/>
      <c r="LV168" s="2"/>
      <c r="LW168" s="2"/>
      <c r="LX168" s="2"/>
      <c r="LY168" s="2"/>
      <c r="LZ168" s="2"/>
      <c r="MA168" s="2"/>
      <c r="MB168" s="2"/>
      <c r="MC168" s="2"/>
      <c r="MD168" s="2"/>
      <c r="ME168" s="2"/>
      <c r="MF168" s="2"/>
      <c r="MG168" s="2"/>
      <c r="MH168" s="2"/>
      <c r="MI168" s="2"/>
      <c r="MJ168" s="2"/>
      <c r="MK168" s="2"/>
      <c r="ML168" s="2"/>
      <c r="MM168" s="2"/>
      <c r="MN168" s="2"/>
      <c r="MO168" s="2"/>
      <c r="MP168" s="2"/>
      <c r="MQ168" s="2"/>
      <c r="MR168" s="2"/>
      <c r="MS168" s="2"/>
      <c r="MT168" s="2"/>
      <c r="MU168" s="2"/>
      <c r="MV168" s="2"/>
      <c r="MW168" s="2"/>
      <c r="MX168" s="2"/>
      <c r="MY168" s="2"/>
      <c r="MZ168" s="2"/>
      <c r="NA168" s="2"/>
      <c r="NB168" s="2"/>
      <c r="NC168" s="2"/>
      <c r="ND168" s="2"/>
      <c r="NE168" s="2"/>
      <c r="NF168" s="2"/>
      <c r="NG168" s="2"/>
      <c r="NH168" s="2"/>
      <c r="NI168" s="2"/>
      <c r="NJ168" s="2"/>
      <c r="NK168" s="2"/>
      <c r="NL168" s="2"/>
      <c r="NM168" s="2"/>
      <c r="NN168" s="2"/>
      <c r="NO168" s="2"/>
      <c r="NP168" s="2"/>
      <c r="NQ168" s="2"/>
      <c r="NR168" s="2"/>
      <c r="NS168" s="2"/>
      <c r="NT168" s="2"/>
      <c r="NU168" s="2"/>
      <c r="NV168" s="2"/>
      <c r="NW168" s="2"/>
      <c r="NX168" s="2"/>
      <c r="NY168" s="2"/>
      <c r="NZ168" s="2"/>
      <c r="OA168" s="2"/>
      <c r="OB168" s="2"/>
      <c r="OC168" s="2"/>
      <c r="OD168" s="2"/>
      <c r="OE168" s="2"/>
      <c r="OF168" s="2"/>
      <c r="OG168" s="2"/>
      <c r="OH168" s="2"/>
      <c r="OI168" s="2"/>
      <c r="OJ168" s="2"/>
      <c r="OK168" s="2"/>
      <c r="OL168" s="2"/>
      <c r="OM168" s="2"/>
      <c r="ON168" s="2"/>
      <c r="OO168" s="2"/>
      <c r="OP168" s="2"/>
      <c r="OQ168" s="2"/>
      <c r="OR168" s="2"/>
      <c r="OS168" s="2"/>
      <c r="OT168" s="2"/>
      <c r="OU168" s="2"/>
      <c r="OV168" s="2"/>
      <c r="OW168" s="2"/>
      <c r="OX168" s="2"/>
      <c r="OY168" s="2"/>
      <c r="OZ168" s="2"/>
      <c r="PA168" s="2"/>
      <c r="PB168" s="2"/>
      <c r="PC168" s="2"/>
      <c r="PD168" s="2"/>
      <c r="PE168" s="2"/>
      <c r="PF168" s="2"/>
      <c r="PG168" s="2"/>
      <c r="PH168" s="2"/>
      <c r="PI168" s="2"/>
      <c r="PJ168" s="2"/>
      <c r="PK168" s="2"/>
      <c r="PL168" s="2"/>
      <c r="PM168" s="2"/>
      <c r="PN168" s="2"/>
      <c r="PO168" s="2"/>
      <c r="PP168" s="2"/>
      <c r="PQ168" s="2"/>
      <c r="PR168" s="2"/>
      <c r="PS168" s="2"/>
      <c r="PT168" s="2"/>
      <c r="PU168" s="2"/>
      <c r="PV168" s="2"/>
      <c r="PW168" s="2"/>
      <c r="PX168" s="2"/>
      <c r="PY168" s="2"/>
      <c r="PZ168" s="2"/>
      <c r="QA168" s="2"/>
      <c r="QB168" s="2"/>
      <c r="QC168" s="2"/>
      <c r="QD168" s="2"/>
      <c r="QE168" s="2"/>
      <c r="QF168" s="2"/>
      <c r="QG168" s="2"/>
      <c r="QH168" s="2"/>
      <c r="QI168" s="2"/>
      <c r="QJ168" s="2"/>
      <c r="QK168" s="2"/>
      <c r="QL168" s="2"/>
      <c r="QM168" s="2"/>
      <c r="QN168" s="2"/>
      <c r="QO168" s="2"/>
      <c r="QP168" s="2"/>
      <c r="QQ168" s="2"/>
      <c r="QR168" s="2"/>
      <c r="QS168" s="2"/>
      <c r="QT168" s="2"/>
      <c r="QU168" s="2"/>
      <c r="QV168" s="2"/>
      <c r="QW168" s="2"/>
      <c r="QX168" s="2"/>
      <c r="QY168" s="2"/>
      <c r="QZ168" s="2"/>
      <c r="RA168" s="2"/>
      <c r="RB168" s="2"/>
      <c r="RC168" s="2"/>
      <c r="RD168" s="2"/>
      <c r="RE168" s="2"/>
      <c r="RF168" s="2"/>
      <c r="RG168" s="2"/>
      <c r="RH168" s="2"/>
      <c r="RI168" s="2"/>
      <c r="RJ168" s="2"/>
      <c r="RK168" s="2"/>
      <c r="RL168" s="2"/>
      <c r="RM168" s="2"/>
      <c r="RN168" s="2"/>
      <c r="RO168" s="2"/>
      <c r="RP168" s="2"/>
      <c r="RQ168" s="2"/>
      <c r="RR168" s="2"/>
      <c r="RS168" s="2"/>
      <c r="RT168" s="2"/>
      <c r="RU168" s="2"/>
      <c r="RV168" s="2"/>
      <c r="RW168" s="2"/>
      <c r="RX168" s="2"/>
      <c r="RY168" s="2"/>
      <c r="RZ168" s="2"/>
      <c r="SA168" s="2"/>
      <c r="SB168" s="2"/>
      <c r="SC168" s="2"/>
      <c r="SD168" s="2"/>
      <c r="SE168" s="2"/>
      <c r="SF168" s="2"/>
      <c r="SG168" s="2"/>
      <c r="SH168" s="2"/>
      <c r="SI168" s="2"/>
      <c r="SJ168" s="2"/>
      <c r="SK168" s="2"/>
      <c r="SL168" s="2"/>
      <c r="SM168" s="2"/>
      <c r="SN168" s="2"/>
      <c r="SO168" s="2"/>
      <c r="SP168" s="2"/>
      <c r="SQ168" s="2"/>
      <c r="SR168" s="2"/>
      <c r="SS168" s="2"/>
      <c r="ST168" s="2"/>
      <c r="SU168" s="2"/>
      <c r="SV168" s="2"/>
      <c r="SW168" s="2"/>
      <c r="SX168" s="2"/>
      <c r="SY168" s="2"/>
      <c r="SZ168" s="2"/>
      <c r="TA168" s="2"/>
      <c r="TB168" s="2"/>
      <c r="TC168" s="2"/>
      <c r="TD168" s="2"/>
      <c r="TE168" s="2"/>
      <c r="TF168" s="2"/>
      <c r="TG168" s="2"/>
      <c r="TH168" s="2"/>
      <c r="TI168" s="2"/>
      <c r="TJ168" s="2"/>
      <c r="TK168" s="2"/>
      <c r="TL168" s="2"/>
      <c r="TM168" s="2"/>
      <c r="TN168" s="2"/>
      <c r="TO168" s="2"/>
      <c r="TP168" s="2"/>
      <c r="TQ168" s="2"/>
      <c r="TR168" s="2"/>
      <c r="TS168" s="2"/>
      <c r="TT168" s="2"/>
      <c r="TU168" s="2"/>
      <c r="TV168" s="2"/>
      <c r="TW168" s="2"/>
      <c r="TX168" s="2"/>
      <c r="TY168" s="2"/>
      <c r="TZ168" s="2"/>
      <c r="UA168" s="2"/>
      <c r="UB168" s="2"/>
      <c r="UC168" s="2"/>
      <c r="UD168" s="2"/>
      <c r="UE168" s="2"/>
      <c r="UF168" s="2"/>
      <c r="UG168" s="2"/>
      <c r="UH168" s="2"/>
      <c r="UI168" s="2"/>
      <c r="UJ168" s="2"/>
      <c r="UK168" s="2"/>
      <c r="UL168" s="2"/>
      <c r="UM168" s="2"/>
      <c r="UN168" s="2"/>
      <c r="UO168" s="2"/>
      <c r="UP168" s="2"/>
      <c r="UQ168" s="2"/>
      <c r="UR168" s="2"/>
      <c r="US168" s="2"/>
      <c r="UT168" s="2"/>
      <c r="UU168" s="2"/>
      <c r="UV168" s="2"/>
      <c r="UW168" s="2"/>
      <c r="UX168" s="2"/>
      <c r="UY168" s="2"/>
      <c r="UZ168" s="2"/>
      <c r="VA168" s="2"/>
      <c r="VB168" s="2"/>
      <c r="VC168" s="2"/>
      <c r="VD168" s="2"/>
      <c r="VE168" s="2"/>
      <c r="VF168" s="2"/>
      <c r="VG168" s="2"/>
      <c r="VH168" s="2"/>
      <c r="VI168" s="2"/>
      <c r="VJ168" s="2"/>
      <c r="VK168" s="2"/>
      <c r="VL168" s="2"/>
      <c r="VM168" s="2"/>
      <c r="VN168" s="2"/>
      <c r="VO168" s="2"/>
      <c r="VP168" s="2"/>
      <c r="VQ168" s="2"/>
      <c r="VR168" s="2"/>
      <c r="VS168" s="2"/>
      <c r="VT168" s="2"/>
      <c r="VU168" s="2"/>
      <c r="VV168" s="2"/>
      <c r="VW168" s="2"/>
      <c r="VX168" s="2"/>
      <c r="VY168" s="2"/>
      <c r="VZ168" s="2"/>
      <c r="WA168" s="2"/>
      <c r="WB168" s="2"/>
      <c r="WC168" s="2"/>
      <c r="WD168" s="2"/>
      <c r="WE168" s="2"/>
      <c r="WF168" s="2"/>
      <c r="WG168" s="2"/>
      <c r="WH168" s="2"/>
      <c r="WI168" s="2"/>
      <c r="WJ168" s="2"/>
      <c r="WK168" s="2"/>
      <c r="WL168" s="2"/>
      <c r="WM168" s="2"/>
      <c r="WN168" s="2"/>
      <c r="WO168" s="2"/>
      <c r="WP168" s="2"/>
      <c r="WQ168" s="2"/>
      <c r="WR168" s="2"/>
      <c r="WS168" s="2"/>
      <c r="WT168" s="2"/>
      <c r="WU168" s="2"/>
      <c r="WV168" s="2"/>
      <c r="WW168" s="2"/>
      <c r="WX168" s="2"/>
      <c r="WY168" s="2"/>
      <c r="WZ168" s="2"/>
      <c r="XA168" s="2"/>
      <c r="XB168" s="2"/>
      <c r="XC168" s="2"/>
      <c r="XD168" s="2"/>
      <c r="XE168" s="2"/>
      <c r="XF168" s="2"/>
      <c r="XG168" s="2"/>
      <c r="XH168" s="2"/>
      <c r="XI168" s="2"/>
      <c r="XJ168" s="2"/>
      <c r="XK168" s="2"/>
      <c r="XL168" s="2"/>
      <c r="XM168" s="2"/>
      <c r="XN168" s="2"/>
      <c r="XO168" s="2"/>
      <c r="XP168" s="2"/>
      <c r="XQ168" s="2"/>
      <c r="XR168" s="2"/>
      <c r="XS168" s="2"/>
      <c r="XT168" s="2"/>
      <c r="XU168" s="2"/>
      <c r="XV168" s="2"/>
      <c r="XW168" s="2"/>
      <c r="XX168" s="2"/>
      <c r="XY168" s="2"/>
      <c r="XZ168" s="2"/>
      <c r="YA168" s="2"/>
      <c r="YB168" s="2"/>
      <c r="YC168" s="2"/>
      <c r="YD168" s="2"/>
      <c r="YE168" s="2"/>
      <c r="YF168" s="2"/>
      <c r="YG168" s="2"/>
      <c r="YH168" s="2"/>
      <c r="YI168" s="2"/>
      <c r="YJ168" s="2"/>
      <c r="YK168" s="2"/>
      <c r="YL168" s="2"/>
      <c r="YM168" s="2"/>
      <c r="YN168" s="2"/>
      <c r="YO168" s="2"/>
      <c r="YP168" s="2"/>
      <c r="YQ168" s="2"/>
      <c r="YR168" s="2"/>
      <c r="YS168" s="2"/>
      <c r="YT168" s="2"/>
      <c r="YU168" s="2"/>
      <c r="YV168" s="2"/>
      <c r="YW168" s="2"/>
      <c r="YX168" s="2"/>
      <c r="YY168" s="2"/>
      <c r="YZ168" s="2"/>
      <c r="ZA168" s="2"/>
      <c r="ZB168" s="2"/>
      <c r="ZC168" s="2"/>
      <c r="ZD168" s="2"/>
      <c r="ZE168" s="2"/>
      <c r="ZF168" s="2"/>
      <c r="ZG168" s="2"/>
      <c r="ZH168" s="2"/>
      <c r="ZI168" s="2"/>
      <c r="ZJ168" s="2"/>
      <c r="ZK168" s="2"/>
      <c r="ZL168" s="2"/>
      <c r="ZM168" s="2"/>
      <c r="ZN168" s="2"/>
      <c r="ZO168" s="2"/>
      <c r="ZP168" s="2"/>
      <c r="ZQ168" s="2"/>
      <c r="ZR168" s="2"/>
      <c r="ZS168" s="2"/>
      <c r="ZT168" s="2"/>
      <c r="ZU168" s="2"/>
      <c r="ZV168" s="2"/>
      <c r="ZW168" s="2"/>
      <c r="ZX168" s="2"/>
      <c r="ZY168" s="2"/>
      <c r="ZZ168" s="2"/>
      <c r="AAA168" s="2"/>
      <c r="AAB168" s="2"/>
      <c r="AAC168" s="2"/>
      <c r="AAD168" s="2"/>
      <c r="AAE168" s="2"/>
      <c r="AAF168" s="2"/>
      <c r="AAG168" s="2"/>
      <c r="AAH168" s="2"/>
      <c r="AAI168" s="2"/>
      <c r="AAJ168" s="2"/>
      <c r="AAK168" s="2"/>
      <c r="AAL168" s="2"/>
      <c r="AAM168" s="2"/>
      <c r="AAN168" s="2"/>
      <c r="AAO168" s="2"/>
      <c r="AAP168" s="2"/>
      <c r="AAQ168" s="2"/>
      <c r="AAR168" s="2"/>
      <c r="AAS168" s="2"/>
      <c r="AAT168" s="2"/>
      <c r="AAU168" s="2"/>
      <c r="AAV168" s="2"/>
      <c r="AAW168" s="2"/>
      <c r="AAX168" s="2"/>
      <c r="AAY168" s="2"/>
      <c r="AAZ168" s="2"/>
      <c r="ABA168" s="2"/>
      <c r="ABB168" s="2"/>
      <c r="ABC168" s="2"/>
      <c r="ABD168" s="2"/>
      <c r="ABE168" s="2"/>
      <c r="ABF168" s="2"/>
      <c r="ABG168" s="2"/>
      <c r="ABH168" s="2"/>
      <c r="ABI168" s="2"/>
      <c r="ABJ168" s="2"/>
      <c r="ABK168" s="2"/>
      <c r="ABL168" s="2"/>
      <c r="ABM168" s="2"/>
      <c r="ABN168" s="2"/>
      <c r="ABO168" s="2"/>
      <c r="ABP168" s="2"/>
      <c r="ABQ168" s="2"/>
      <c r="ABR168" s="2"/>
      <c r="ABS168" s="2"/>
      <c r="ABT168" s="2"/>
      <c r="ABU168" s="2"/>
      <c r="ABV168" s="2"/>
      <c r="ABW168" s="2"/>
      <c r="ABX168" s="2"/>
      <c r="ABY168" s="2"/>
      <c r="ABZ168" s="2"/>
      <c r="ACA168" s="2"/>
      <c r="ACB168" s="2"/>
      <c r="ACC168" s="2"/>
      <c r="ACD168" s="2"/>
      <c r="ACE168" s="2"/>
      <c r="ACF168" s="2"/>
      <c r="ACG168" s="2"/>
      <c r="ACH168" s="2"/>
      <c r="ACI168" s="2"/>
      <c r="ACJ168" s="2"/>
      <c r="ACK168" s="2"/>
      <c r="ACL168" s="2"/>
      <c r="ACM168" s="2"/>
      <c r="ACN168" s="2"/>
      <c r="ACO168" s="2"/>
      <c r="ACP168" s="2"/>
      <c r="ACQ168" s="2"/>
      <c r="ACR168" s="2"/>
      <c r="ACS168" s="2"/>
      <c r="ACT168" s="2"/>
      <c r="ACU168" s="2"/>
      <c r="ACV168" s="2"/>
      <c r="ACW168" s="2"/>
      <c r="ACX168" s="2"/>
      <c r="ACY168" s="2"/>
      <c r="ACZ168" s="2"/>
      <c r="ADA168" s="2"/>
      <c r="ADB168" s="2"/>
      <c r="ADC168" s="2"/>
      <c r="ADD168" s="2"/>
      <c r="ADE168" s="2"/>
      <c r="ADF168" s="2"/>
      <c r="ADG168" s="2"/>
      <c r="ADH168" s="2"/>
      <c r="ADI168" s="2"/>
      <c r="ADJ168" s="2"/>
      <c r="ADK168" s="2"/>
      <c r="ADL168" s="2"/>
      <c r="ADM168" s="2"/>
      <c r="ADN168" s="2"/>
      <c r="ADO168" s="2"/>
      <c r="ADP168" s="2"/>
      <c r="ADQ168" s="2"/>
      <c r="ADR168" s="2"/>
      <c r="ADS168" s="2"/>
      <c r="ADT168" s="2"/>
      <c r="ADU168" s="2"/>
      <c r="ADV168" s="2"/>
      <c r="ADW168" s="2"/>
      <c r="ADX168" s="2"/>
      <c r="ADY168" s="2"/>
      <c r="ADZ168" s="2"/>
      <c r="AEA168" s="2"/>
      <c r="AEB168" s="2"/>
      <c r="AEC168" s="2"/>
      <c r="AED168" s="2"/>
      <c r="AEE168" s="2"/>
      <c r="AEF168" s="2"/>
      <c r="AEG168" s="2"/>
      <c r="AEH168" s="2"/>
      <c r="AEI168" s="2"/>
      <c r="AEJ168" s="2"/>
      <c r="AEK168" s="2"/>
      <c r="AEL168" s="2"/>
      <c r="AEM168" s="2"/>
      <c r="AEN168" s="2"/>
      <c r="AEO168" s="2"/>
      <c r="AEP168" s="2"/>
      <c r="AEQ168" s="2"/>
      <c r="AER168" s="2"/>
      <c r="AES168" s="2"/>
      <c r="AET168" s="2"/>
      <c r="AEU168" s="2"/>
      <c r="AEV168" s="2"/>
      <c r="AEW168" s="2"/>
      <c r="AEX168" s="2"/>
      <c r="AEY168" s="2"/>
      <c r="AEZ168" s="2"/>
      <c r="AFA168" s="2"/>
      <c r="AFB168" s="2"/>
      <c r="AFC168" s="2"/>
      <c r="AFD168" s="2"/>
      <c r="AFE168" s="2"/>
      <c r="AFF168" s="2"/>
      <c r="AFG168" s="2"/>
      <c r="AFH168" s="2"/>
      <c r="AFI168" s="2"/>
      <c r="AFJ168" s="2"/>
      <c r="AFK168" s="2"/>
      <c r="AFL168" s="2"/>
      <c r="AFM168" s="2"/>
      <c r="AFN168" s="2"/>
      <c r="AFO168" s="2"/>
      <c r="AFP168" s="2"/>
      <c r="AFQ168" s="2"/>
      <c r="AFR168" s="2"/>
      <c r="AFS168" s="2"/>
      <c r="AFT168" s="2"/>
      <c r="AFU168" s="2"/>
      <c r="AFV168" s="2"/>
      <c r="AFW168" s="2"/>
      <c r="AFX168" s="2"/>
      <c r="AFY168" s="2"/>
      <c r="AFZ168" s="2"/>
      <c r="AGA168" s="2"/>
      <c r="AGB168" s="2"/>
      <c r="AGC168" s="2"/>
      <c r="AGD168" s="2"/>
      <c r="AGE168" s="2"/>
      <c r="AGF168" s="2"/>
      <c r="AGG168" s="2"/>
      <c r="AGH168" s="2"/>
      <c r="AGI168" s="2"/>
      <c r="AGJ168" s="2"/>
      <c r="AGK168" s="2"/>
      <c r="AGL168" s="2"/>
      <c r="AGM168" s="2"/>
      <c r="AGN168" s="2"/>
      <c r="AGO168" s="2"/>
      <c r="AGP168" s="2"/>
      <c r="AGQ168" s="2"/>
      <c r="AGR168" s="2"/>
      <c r="AGS168" s="2"/>
      <c r="AGT168" s="2"/>
      <c r="AGU168" s="2"/>
      <c r="AGV168" s="2"/>
      <c r="AGW168" s="2"/>
      <c r="AGX168" s="2"/>
      <c r="AGY168" s="2"/>
      <c r="AGZ168" s="2"/>
      <c r="AHA168" s="2"/>
      <c r="AHB168" s="2"/>
      <c r="AHC168" s="2"/>
      <c r="AHD168" s="2"/>
      <c r="AHE168" s="2"/>
      <c r="AHF168" s="2"/>
      <c r="AHG168" s="2"/>
      <c r="AHH168" s="2"/>
      <c r="AHI168" s="2"/>
      <c r="AHJ168" s="2"/>
      <c r="AHK168" s="2"/>
      <c r="AHL168" s="2"/>
      <c r="AHM168" s="2"/>
      <c r="AHN168" s="2"/>
      <c r="AHO168" s="2"/>
      <c r="AHP168" s="2"/>
      <c r="AHQ168" s="2"/>
      <c r="AHR168" s="2"/>
      <c r="AHS168" s="2"/>
      <c r="AHT168" s="2"/>
      <c r="AHU168" s="2"/>
      <c r="AHV168" s="2"/>
      <c r="AHW168" s="2"/>
      <c r="AHX168" s="2"/>
      <c r="AHY168" s="2"/>
      <c r="AHZ168" s="2"/>
      <c r="AIA168" s="2"/>
      <c r="AIB168" s="2"/>
      <c r="AIC168" s="2"/>
      <c r="AID168" s="2"/>
      <c r="AIE168" s="2"/>
      <c r="AIF168" s="2"/>
      <c r="AIG168" s="2"/>
      <c r="AIH168" s="2"/>
      <c r="AII168" s="2"/>
      <c r="AIJ168" s="2"/>
      <c r="AIK168" s="2"/>
      <c r="AIL168" s="2"/>
      <c r="AIM168" s="2"/>
      <c r="AIN168" s="2"/>
      <c r="AIO168" s="2"/>
      <c r="AIP168" s="2"/>
      <c r="AIQ168" s="2"/>
      <c r="AIR168" s="2"/>
      <c r="AIS168" s="2"/>
      <c r="AIT168" s="2"/>
      <c r="AIU168" s="2"/>
      <c r="AIV168" s="2"/>
      <c r="AIW168" s="2"/>
      <c r="AIX168" s="2"/>
      <c r="AIY168" s="2"/>
      <c r="AIZ168" s="2"/>
      <c r="AJA168" s="2"/>
      <c r="AJB168" s="2"/>
      <c r="AJC168" s="2"/>
      <c r="AJD168" s="2"/>
      <c r="AJE168" s="2"/>
      <c r="AJF168" s="2"/>
      <c r="AJG168" s="2"/>
      <c r="AJH168" s="2"/>
      <c r="AJI168" s="2"/>
      <c r="AJJ168" s="2"/>
      <c r="AJK168" s="2"/>
      <c r="AJL168" s="2"/>
      <c r="AJM168" s="2"/>
      <c r="AJN168" s="2"/>
      <c r="AJO168" s="2"/>
      <c r="AJP168" s="2"/>
      <c r="AJQ168" s="2"/>
      <c r="AJR168" s="2"/>
      <c r="AJS168" s="2"/>
      <c r="AJT168" s="2"/>
      <c r="AJU168" s="2"/>
      <c r="AJV168" s="2"/>
      <c r="AJW168" s="2"/>
      <c r="AJX168" s="2"/>
      <c r="AJY168" s="2"/>
      <c r="AJZ168" s="2"/>
      <c r="AKA168" s="2"/>
      <c r="AKB168" s="2"/>
      <c r="AKC168" s="2"/>
      <c r="AKD168" s="2"/>
      <c r="AKE168" s="2"/>
      <c r="AKF168" s="2"/>
      <c r="AKG168" s="2"/>
      <c r="AKH168" s="2"/>
      <c r="AKI168" s="2"/>
      <c r="AKJ168" s="2"/>
      <c r="AKK168" s="2"/>
      <c r="AKL168" s="2"/>
      <c r="AKM168" s="2"/>
      <c r="AKN168" s="2"/>
      <c r="AKO168" s="2"/>
      <c r="AKP168" s="2"/>
      <c r="AKQ168" s="2"/>
      <c r="AKR168" s="2"/>
      <c r="AKS168" s="2"/>
      <c r="AKT168" s="2"/>
      <c r="AKU168" s="2"/>
      <c r="AKV168" s="2"/>
      <c r="AKW168" s="2"/>
      <c r="AKX168" s="2"/>
      <c r="AKY168" s="2"/>
      <c r="AKZ168" s="2"/>
      <c r="ALA168" s="2"/>
      <c r="ALB168" s="2"/>
      <c r="ALC168" s="2"/>
      <c r="ALD168" s="2"/>
      <c r="ALE168" s="2"/>
      <c r="ALF168" s="2"/>
      <c r="ALG168" s="2"/>
      <c r="ALH168" s="2"/>
      <c r="ALI168" s="2"/>
      <c r="ALJ168" s="2"/>
      <c r="ALK168" s="2"/>
      <c r="ALL168" s="2"/>
      <c r="ALM168" s="2"/>
      <c r="ALN168" s="2"/>
      <c r="ALO168" s="2"/>
      <c r="ALP168" s="2"/>
      <c r="ALQ168" s="2"/>
      <c r="ALR168" s="2"/>
      <c r="ALS168" s="2"/>
      <c r="ALT168" s="2"/>
      <c r="ALU168" s="2"/>
      <c r="ALV168" s="2"/>
      <c r="ALW168" s="2"/>
      <c r="ALX168" s="2"/>
      <c r="ALY168" s="2"/>
      <c r="ALZ168" s="2"/>
      <c r="AMA168" s="2"/>
      <c r="AMB168" s="2"/>
      <c r="AMC168" s="2"/>
      <c r="AMD168" s="2"/>
      <c r="AME168" s="2"/>
      <c r="AMF168" s="2"/>
      <c r="AMG168" s="2"/>
      <c r="AMH168" s="2"/>
      <c r="AMI168" s="2"/>
      <c r="AMJ168" s="2"/>
      <c r="AMK168" s="2"/>
    </row>
    <row r="169" spans="2:1025" ht="13.8" x14ac:dyDescent="0.25">
      <c r="B169" s="1"/>
      <c r="C169" s="1"/>
      <c r="K169" s="261" t="s">
        <v>57</v>
      </c>
      <c r="AL169" s="2"/>
      <c r="AM169" s="2"/>
      <c r="AN169" s="2"/>
      <c r="AO169" s="284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  <c r="LM169" s="2"/>
      <c r="LN169" s="2"/>
      <c r="LO169" s="2"/>
      <c r="LP169" s="2"/>
      <c r="LQ169" s="2"/>
      <c r="LR169" s="2"/>
      <c r="LS169" s="2"/>
      <c r="LT169" s="2"/>
      <c r="LU169" s="2"/>
      <c r="LV169" s="2"/>
      <c r="LW169" s="2"/>
      <c r="LX169" s="2"/>
      <c r="LY169" s="2"/>
      <c r="LZ169" s="2"/>
      <c r="MA169" s="2"/>
      <c r="MB169" s="2"/>
      <c r="MC169" s="2"/>
      <c r="MD169" s="2"/>
      <c r="ME169" s="2"/>
      <c r="MF169" s="2"/>
      <c r="MG169" s="2"/>
      <c r="MH169" s="2"/>
      <c r="MI169" s="2"/>
      <c r="MJ169" s="2"/>
      <c r="MK169" s="2"/>
      <c r="ML169" s="2"/>
      <c r="MM169" s="2"/>
      <c r="MN169" s="2"/>
      <c r="MO169" s="2"/>
      <c r="MP169" s="2"/>
      <c r="MQ169" s="2"/>
      <c r="MR169" s="2"/>
      <c r="MS169" s="2"/>
      <c r="MT169" s="2"/>
      <c r="MU169" s="2"/>
      <c r="MV169" s="2"/>
      <c r="MW169" s="2"/>
      <c r="MX169" s="2"/>
      <c r="MY169" s="2"/>
      <c r="MZ169" s="2"/>
      <c r="NA169" s="2"/>
      <c r="NB169" s="2"/>
      <c r="NC169" s="2"/>
      <c r="ND169" s="2"/>
      <c r="NE169" s="2"/>
      <c r="NF169" s="2"/>
      <c r="NG169" s="2"/>
      <c r="NH169" s="2"/>
      <c r="NI169" s="2"/>
      <c r="NJ169" s="2"/>
      <c r="NK169" s="2"/>
      <c r="NL169" s="2"/>
      <c r="NM169" s="2"/>
      <c r="NN169" s="2"/>
      <c r="NO169" s="2"/>
      <c r="NP169" s="2"/>
      <c r="NQ169" s="2"/>
      <c r="NR169" s="2"/>
      <c r="NS169" s="2"/>
      <c r="NT169" s="2"/>
      <c r="NU169" s="2"/>
      <c r="NV169" s="2"/>
      <c r="NW169" s="2"/>
      <c r="NX169" s="2"/>
      <c r="NY169" s="2"/>
      <c r="NZ169" s="2"/>
      <c r="OA169" s="2"/>
      <c r="OB169" s="2"/>
      <c r="OC169" s="2"/>
      <c r="OD169" s="2"/>
      <c r="OE169" s="2"/>
      <c r="OF169" s="2"/>
      <c r="OG169" s="2"/>
      <c r="OH169" s="2"/>
      <c r="OI169" s="2"/>
      <c r="OJ169" s="2"/>
      <c r="OK169" s="2"/>
      <c r="OL169" s="2"/>
      <c r="OM169" s="2"/>
      <c r="ON169" s="2"/>
      <c r="OO169" s="2"/>
      <c r="OP169" s="2"/>
      <c r="OQ169" s="2"/>
      <c r="OR169" s="2"/>
      <c r="OS169" s="2"/>
      <c r="OT169" s="2"/>
      <c r="OU169" s="2"/>
      <c r="OV169" s="2"/>
      <c r="OW169" s="2"/>
      <c r="OX169" s="2"/>
      <c r="OY169" s="2"/>
      <c r="OZ169" s="2"/>
      <c r="PA169" s="2"/>
      <c r="PB169" s="2"/>
      <c r="PC169" s="2"/>
      <c r="PD169" s="2"/>
      <c r="PE169" s="2"/>
      <c r="PF169" s="2"/>
      <c r="PG169" s="2"/>
      <c r="PH169" s="2"/>
      <c r="PI169" s="2"/>
      <c r="PJ169" s="2"/>
      <c r="PK169" s="2"/>
      <c r="PL169" s="2"/>
      <c r="PM169" s="2"/>
      <c r="PN169" s="2"/>
      <c r="PO169" s="2"/>
      <c r="PP169" s="2"/>
      <c r="PQ169" s="2"/>
      <c r="PR169" s="2"/>
      <c r="PS169" s="2"/>
      <c r="PT169" s="2"/>
      <c r="PU169" s="2"/>
      <c r="PV169" s="2"/>
      <c r="PW169" s="2"/>
      <c r="PX169" s="2"/>
      <c r="PY169" s="2"/>
      <c r="PZ169" s="2"/>
      <c r="QA169" s="2"/>
      <c r="QB169" s="2"/>
      <c r="QC169" s="2"/>
      <c r="QD169" s="2"/>
      <c r="QE169" s="2"/>
      <c r="QF169" s="2"/>
      <c r="QG169" s="2"/>
      <c r="QH169" s="2"/>
      <c r="QI169" s="2"/>
      <c r="QJ169" s="2"/>
      <c r="QK169" s="2"/>
      <c r="QL169" s="2"/>
      <c r="QM169" s="2"/>
      <c r="QN169" s="2"/>
      <c r="QO169" s="2"/>
      <c r="QP169" s="2"/>
      <c r="QQ169" s="2"/>
      <c r="QR169" s="2"/>
      <c r="QS169" s="2"/>
      <c r="QT169" s="2"/>
      <c r="QU169" s="2"/>
      <c r="QV169" s="2"/>
      <c r="QW169" s="2"/>
      <c r="QX169" s="2"/>
      <c r="QY169" s="2"/>
      <c r="QZ169" s="2"/>
      <c r="RA169" s="2"/>
      <c r="RB169" s="2"/>
      <c r="RC169" s="2"/>
      <c r="RD169" s="2"/>
      <c r="RE169" s="2"/>
      <c r="RF169" s="2"/>
      <c r="RG169" s="2"/>
      <c r="RH169" s="2"/>
      <c r="RI169" s="2"/>
      <c r="RJ169" s="2"/>
      <c r="RK169" s="2"/>
      <c r="RL169" s="2"/>
      <c r="RM169" s="2"/>
      <c r="RN169" s="2"/>
      <c r="RO169" s="2"/>
      <c r="RP169" s="2"/>
      <c r="RQ169" s="2"/>
      <c r="RR169" s="2"/>
      <c r="RS169" s="2"/>
      <c r="RT169" s="2"/>
      <c r="RU169" s="2"/>
      <c r="RV169" s="2"/>
      <c r="RW169" s="2"/>
      <c r="RX169" s="2"/>
      <c r="RY169" s="2"/>
      <c r="RZ169" s="2"/>
      <c r="SA169" s="2"/>
      <c r="SB169" s="2"/>
      <c r="SC169" s="2"/>
      <c r="SD169" s="2"/>
      <c r="SE169" s="2"/>
      <c r="SF169" s="2"/>
      <c r="SG169" s="2"/>
      <c r="SH169" s="2"/>
      <c r="SI169" s="2"/>
      <c r="SJ169" s="2"/>
      <c r="SK169" s="2"/>
      <c r="SL169" s="2"/>
      <c r="SM169" s="2"/>
      <c r="SN169" s="2"/>
      <c r="SO169" s="2"/>
      <c r="SP169" s="2"/>
      <c r="SQ169" s="2"/>
      <c r="SR169" s="2"/>
      <c r="SS169" s="2"/>
      <c r="ST169" s="2"/>
      <c r="SU169" s="2"/>
      <c r="SV169" s="2"/>
      <c r="SW169" s="2"/>
      <c r="SX169" s="2"/>
      <c r="SY169" s="2"/>
      <c r="SZ169" s="2"/>
      <c r="TA169" s="2"/>
      <c r="TB169" s="2"/>
      <c r="TC169" s="2"/>
      <c r="TD169" s="2"/>
      <c r="TE169" s="2"/>
      <c r="TF169" s="2"/>
      <c r="TG169" s="2"/>
      <c r="TH169" s="2"/>
      <c r="TI169" s="2"/>
      <c r="TJ169" s="2"/>
      <c r="TK169" s="2"/>
      <c r="TL169" s="2"/>
      <c r="TM169" s="2"/>
      <c r="TN169" s="2"/>
      <c r="TO169" s="2"/>
      <c r="TP169" s="2"/>
      <c r="TQ169" s="2"/>
      <c r="TR169" s="2"/>
      <c r="TS169" s="2"/>
      <c r="TT169" s="2"/>
      <c r="TU169" s="2"/>
      <c r="TV169" s="2"/>
      <c r="TW169" s="2"/>
      <c r="TX169" s="2"/>
      <c r="TY169" s="2"/>
      <c r="TZ169" s="2"/>
      <c r="UA169" s="2"/>
      <c r="UB169" s="2"/>
      <c r="UC169" s="2"/>
      <c r="UD169" s="2"/>
      <c r="UE169" s="2"/>
      <c r="UF169" s="2"/>
      <c r="UG169" s="2"/>
      <c r="UH169" s="2"/>
      <c r="UI169" s="2"/>
      <c r="UJ169" s="2"/>
      <c r="UK169" s="2"/>
      <c r="UL169" s="2"/>
      <c r="UM169" s="2"/>
      <c r="UN169" s="2"/>
      <c r="UO169" s="2"/>
      <c r="UP169" s="2"/>
      <c r="UQ169" s="2"/>
      <c r="UR169" s="2"/>
      <c r="US169" s="2"/>
      <c r="UT169" s="2"/>
      <c r="UU169" s="2"/>
      <c r="UV169" s="2"/>
      <c r="UW169" s="2"/>
      <c r="UX169" s="2"/>
      <c r="UY169" s="2"/>
      <c r="UZ169" s="2"/>
      <c r="VA169" s="2"/>
      <c r="VB169" s="2"/>
      <c r="VC169" s="2"/>
      <c r="VD169" s="2"/>
      <c r="VE169" s="2"/>
      <c r="VF169" s="2"/>
      <c r="VG169" s="2"/>
      <c r="VH169" s="2"/>
      <c r="VI169" s="2"/>
      <c r="VJ169" s="2"/>
      <c r="VK169" s="2"/>
      <c r="VL169" s="2"/>
      <c r="VM169" s="2"/>
      <c r="VN169" s="2"/>
      <c r="VO169" s="2"/>
      <c r="VP169" s="2"/>
      <c r="VQ169" s="2"/>
      <c r="VR169" s="2"/>
      <c r="VS169" s="2"/>
      <c r="VT169" s="2"/>
      <c r="VU169" s="2"/>
      <c r="VV169" s="2"/>
      <c r="VW169" s="2"/>
      <c r="VX169" s="2"/>
      <c r="VY169" s="2"/>
      <c r="VZ169" s="2"/>
      <c r="WA169" s="2"/>
      <c r="WB169" s="2"/>
      <c r="WC169" s="2"/>
      <c r="WD169" s="2"/>
      <c r="WE169" s="2"/>
      <c r="WF169" s="2"/>
      <c r="WG169" s="2"/>
      <c r="WH169" s="2"/>
      <c r="WI169" s="2"/>
      <c r="WJ169" s="2"/>
      <c r="WK169" s="2"/>
      <c r="WL169" s="2"/>
      <c r="WM169" s="2"/>
      <c r="WN169" s="2"/>
      <c r="WO169" s="2"/>
      <c r="WP169" s="2"/>
      <c r="WQ169" s="2"/>
      <c r="WR169" s="2"/>
      <c r="WS169" s="2"/>
      <c r="WT169" s="2"/>
      <c r="WU169" s="2"/>
      <c r="WV169" s="2"/>
      <c r="WW169" s="2"/>
      <c r="WX169" s="2"/>
      <c r="WY169" s="2"/>
      <c r="WZ169" s="2"/>
      <c r="XA169" s="2"/>
      <c r="XB169" s="2"/>
      <c r="XC169" s="2"/>
      <c r="XD169" s="2"/>
      <c r="XE169" s="2"/>
      <c r="XF169" s="2"/>
      <c r="XG169" s="2"/>
      <c r="XH169" s="2"/>
      <c r="XI169" s="2"/>
      <c r="XJ169" s="2"/>
      <c r="XK169" s="2"/>
      <c r="XL169" s="2"/>
      <c r="XM169" s="2"/>
      <c r="XN169" s="2"/>
      <c r="XO169" s="2"/>
      <c r="XP169" s="2"/>
      <c r="XQ169" s="2"/>
      <c r="XR169" s="2"/>
      <c r="XS169" s="2"/>
      <c r="XT169" s="2"/>
      <c r="XU169" s="2"/>
      <c r="XV169" s="2"/>
      <c r="XW169" s="2"/>
      <c r="XX169" s="2"/>
      <c r="XY169" s="2"/>
      <c r="XZ169" s="2"/>
      <c r="YA169" s="2"/>
      <c r="YB169" s="2"/>
      <c r="YC169" s="2"/>
      <c r="YD169" s="2"/>
      <c r="YE169" s="2"/>
      <c r="YF169" s="2"/>
      <c r="YG169" s="2"/>
      <c r="YH169" s="2"/>
      <c r="YI169" s="2"/>
      <c r="YJ169" s="2"/>
      <c r="YK169" s="2"/>
      <c r="YL169" s="2"/>
      <c r="YM169" s="2"/>
      <c r="YN169" s="2"/>
      <c r="YO169" s="2"/>
      <c r="YP169" s="2"/>
      <c r="YQ169" s="2"/>
      <c r="YR169" s="2"/>
      <c r="YS169" s="2"/>
      <c r="YT169" s="2"/>
      <c r="YU169" s="2"/>
      <c r="YV169" s="2"/>
      <c r="YW169" s="2"/>
      <c r="YX169" s="2"/>
      <c r="YY169" s="2"/>
      <c r="YZ169" s="2"/>
      <c r="ZA169" s="2"/>
      <c r="ZB169" s="2"/>
      <c r="ZC169" s="2"/>
      <c r="ZD169" s="2"/>
      <c r="ZE169" s="2"/>
      <c r="ZF169" s="2"/>
      <c r="ZG169" s="2"/>
      <c r="ZH169" s="2"/>
      <c r="ZI169" s="2"/>
      <c r="ZJ169" s="2"/>
      <c r="ZK169" s="2"/>
      <c r="ZL169" s="2"/>
      <c r="ZM169" s="2"/>
      <c r="ZN169" s="2"/>
      <c r="ZO169" s="2"/>
      <c r="ZP169" s="2"/>
      <c r="ZQ169" s="2"/>
      <c r="ZR169" s="2"/>
      <c r="ZS169" s="2"/>
      <c r="ZT169" s="2"/>
      <c r="ZU169" s="2"/>
      <c r="ZV169" s="2"/>
      <c r="ZW169" s="2"/>
      <c r="ZX169" s="2"/>
      <c r="ZY169" s="2"/>
      <c r="ZZ169" s="2"/>
      <c r="AAA169" s="2"/>
      <c r="AAB169" s="2"/>
      <c r="AAC169" s="2"/>
      <c r="AAD169" s="2"/>
      <c r="AAE169" s="2"/>
      <c r="AAF169" s="2"/>
      <c r="AAG169" s="2"/>
      <c r="AAH169" s="2"/>
      <c r="AAI169" s="2"/>
      <c r="AAJ169" s="2"/>
      <c r="AAK169" s="2"/>
      <c r="AAL169" s="2"/>
      <c r="AAM169" s="2"/>
      <c r="AAN169" s="2"/>
      <c r="AAO169" s="2"/>
      <c r="AAP169" s="2"/>
      <c r="AAQ169" s="2"/>
      <c r="AAR169" s="2"/>
      <c r="AAS169" s="2"/>
      <c r="AAT169" s="2"/>
      <c r="AAU169" s="2"/>
      <c r="AAV169" s="2"/>
      <c r="AAW169" s="2"/>
      <c r="AAX169" s="2"/>
      <c r="AAY169" s="2"/>
      <c r="AAZ169" s="2"/>
      <c r="ABA169" s="2"/>
      <c r="ABB169" s="2"/>
      <c r="ABC169" s="2"/>
      <c r="ABD169" s="2"/>
      <c r="ABE169" s="2"/>
      <c r="ABF169" s="2"/>
      <c r="ABG169" s="2"/>
      <c r="ABH169" s="2"/>
      <c r="ABI169" s="2"/>
      <c r="ABJ169" s="2"/>
      <c r="ABK169" s="2"/>
      <c r="ABL169" s="2"/>
      <c r="ABM169" s="2"/>
      <c r="ABN169" s="2"/>
      <c r="ABO169" s="2"/>
      <c r="ABP169" s="2"/>
      <c r="ABQ169" s="2"/>
      <c r="ABR169" s="2"/>
      <c r="ABS169" s="2"/>
      <c r="ABT169" s="2"/>
      <c r="ABU169" s="2"/>
      <c r="ABV169" s="2"/>
      <c r="ABW169" s="2"/>
      <c r="ABX169" s="2"/>
      <c r="ABY169" s="2"/>
      <c r="ABZ169" s="2"/>
      <c r="ACA169" s="2"/>
      <c r="ACB169" s="2"/>
      <c r="ACC169" s="2"/>
      <c r="ACD169" s="2"/>
      <c r="ACE169" s="2"/>
      <c r="ACF169" s="2"/>
      <c r="ACG169" s="2"/>
      <c r="ACH169" s="2"/>
      <c r="ACI169" s="2"/>
      <c r="ACJ169" s="2"/>
      <c r="ACK169" s="2"/>
      <c r="ACL169" s="2"/>
      <c r="ACM169" s="2"/>
      <c r="ACN169" s="2"/>
      <c r="ACO169" s="2"/>
      <c r="ACP169" s="2"/>
      <c r="ACQ169" s="2"/>
      <c r="ACR169" s="2"/>
      <c r="ACS169" s="2"/>
      <c r="ACT169" s="2"/>
      <c r="ACU169" s="2"/>
      <c r="ACV169" s="2"/>
      <c r="ACW169" s="2"/>
      <c r="ACX169" s="2"/>
      <c r="ACY169" s="2"/>
      <c r="ACZ169" s="2"/>
      <c r="ADA169" s="2"/>
      <c r="ADB169" s="2"/>
      <c r="ADC169" s="2"/>
      <c r="ADD169" s="2"/>
      <c r="ADE169" s="2"/>
      <c r="ADF169" s="2"/>
      <c r="ADG169" s="2"/>
      <c r="ADH169" s="2"/>
      <c r="ADI169" s="2"/>
      <c r="ADJ169" s="2"/>
      <c r="ADK169" s="2"/>
      <c r="ADL169" s="2"/>
      <c r="ADM169" s="2"/>
      <c r="ADN169" s="2"/>
      <c r="ADO169" s="2"/>
      <c r="ADP169" s="2"/>
      <c r="ADQ169" s="2"/>
      <c r="ADR169" s="2"/>
      <c r="ADS169" s="2"/>
      <c r="ADT169" s="2"/>
      <c r="ADU169" s="2"/>
      <c r="ADV169" s="2"/>
      <c r="ADW169" s="2"/>
      <c r="ADX169" s="2"/>
      <c r="ADY169" s="2"/>
      <c r="ADZ169" s="2"/>
      <c r="AEA169" s="2"/>
      <c r="AEB169" s="2"/>
      <c r="AEC169" s="2"/>
      <c r="AED169" s="2"/>
      <c r="AEE169" s="2"/>
      <c r="AEF169" s="2"/>
      <c r="AEG169" s="2"/>
      <c r="AEH169" s="2"/>
      <c r="AEI169" s="2"/>
      <c r="AEJ169" s="2"/>
      <c r="AEK169" s="2"/>
      <c r="AEL169" s="2"/>
      <c r="AEM169" s="2"/>
      <c r="AEN169" s="2"/>
      <c r="AEO169" s="2"/>
      <c r="AEP169" s="2"/>
      <c r="AEQ169" s="2"/>
      <c r="AER169" s="2"/>
      <c r="AES169" s="2"/>
      <c r="AET169" s="2"/>
      <c r="AEU169" s="2"/>
      <c r="AEV169" s="2"/>
      <c r="AEW169" s="2"/>
      <c r="AEX169" s="2"/>
      <c r="AEY169" s="2"/>
      <c r="AEZ169" s="2"/>
      <c r="AFA169" s="2"/>
      <c r="AFB169" s="2"/>
      <c r="AFC169" s="2"/>
      <c r="AFD169" s="2"/>
      <c r="AFE169" s="2"/>
      <c r="AFF169" s="2"/>
      <c r="AFG169" s="2"/>
      <c r="AFH169" s="2"/>
      <c r="AFI169" s="2"/>
      <c r="AFJ169" s="2"/>
      <c r="AFK169" s="2"/>
      <c r="AFL169" s="2"/>
      <c r="AFM169" s="2"/>
      <c r="AFN169" s="2"/>
      <c r="AFO169" s="2"/>
      <c r="AFP169" s="2"/>
      <c r="AFQ169" s="2"/>
      <c r="AFR169" s="2"/>
      <c r="AFS169" s="2"/>
      <c r="AFT169" s="2"/>
      <c r="AFU169" s="2"/>
      <c r="AFV169" s="2"/>
      <c r="AFW169" s="2"/>
      <c r="AFX169" s="2"/>
      <c r="AFY169" s="2"/>
      <c r="AFZ169" s="2"/>
      <c r="AGA169" s="2"/>
      <c r="AGB169" s="2"/>
      <c r="AGC169" s="2"/>
      <c r="AGD169" s="2"/>
      <c r="AGE169" s="2"/>
      <c r="AGF169" s="2"/>
      <c r="AGG169" s="2"/>
      <c r="AGH169" s="2"/>
      <c r="AGI169" s="2"/>
      <c r="AGJ169" s="2"/>
      <c r="AGK169" s="2"/>
      <c r="AGL169" s="2"/>
      <c r="AGM169" s="2"/>
      <c r="AGN169" s="2"/>
      <c r="AGO169" s="2"/>
      <c r="AGP169" s="2"/>
      <c r="AGQ169" s="2"/>
      <c r="AGR169" s="2"/>
      <c r="AGS169" s="2"/>
      <c r="AGT169" s="2"/>
      <c r="AGU169" s="2"/>
      <c r="AGV169" s="2"/>
      <c r="AGW169" s="2"/>
      <c r="AGX169" s="2"/>
      <c r="AGY169" s="2"/>
      <c r="AGZ169" s="2"/>
      <c r="AHA169" s="2"/>
      <c r="AHB169" s="2"/>
      <c r="AHC169" s="2"/>
      <c r="AHD169" s="2"/>
      <c r="AHE169" s="2"/>
      <c r="AHF169" s="2"/>
      <c r="AHG169" s="2"/>
      <c r="AHH169" s="2"/>
      <c r="AHI169" s="2"/>
      <c r="AHJ169" s="2"/>
      <c r="AHK169" s="2"/>
      <c r="AHL169" s="2"/>
      <c r="AHM169" s="2"/>
      <c r="AHN169" s="2"/>
      <c r="AHO169" s="2"/>
      <c r="AHP169" s="2"/>
      <c r="AHQ169" s="2"/>
      <c r="AHR169" s="2"/>
      <c r="AHS169" s="2"/>
      <c r="AHT169" s="2"/>
      <c r="AHU169" s="2"/>
      <c r="AHV169" s="2"/>
      <c r="AHW169" s="2"/>
      <c r="AHX169" s="2"/>
      <c r="AHY169" s="2"/>
      <c r="AHZ169" s="2"/>
      <c r="AIA169" s="2"/>
      <c r="AIB169" s="2"/>
      <c r="AIC169" s="2"/>
      <c r="AID169" s="2"/>
      <c r="AIE169" s="2"/>
      <c r="AIF169" s="2"/>
      <c r="AIG169" s="2"/>
      <c r="AIH169" s="2"/>
      <c r="AII169" s="2"/>
      <c r="AIJ169" s="2"/>
      <c r="AIK169" s="2"/>
      <c r="AIL169" s="2"/>
      <c r="AIM169" s="2"/>
      <c r="AIN169" s="2"/>
      <c r="AIO169" s="2"/>
      <c r="AIP169" s="2"/>
      <c r="AIQ169" s="2"/>
      <c r="AIR169" s="2"/>
      <c r="AIS169" s="2"/>
      <c r="AIT169" s="2"/>
      <c r="AIU169" s="2"/>
      <c r="AIV169" s="2"/>
      <c r="AIW169" s="2"/>
      <c r="AIX169" s="2"/>
      <c r="AIY169" s="2"/>
      <c r="AIZ169" s="2"/>
      <c r="AJA169" s="2"/>
      <c r="AJB169" s="2"/>
      <c r="AJC169" s="2"/>
      <c r="AJD169" s="2"/>
      <c r="AJE169" s="2"/>
      <c r="AJF169" s="2"/>
      <c r="AJG169" s="2"/>
      <c r="AJH169" s="2"/>
      <c r="AJI169" s="2"/>
      <c r="AJJ169" s="2"/>
      <c r="AJK169" s="2"/>
      <c r="AJL169" s="2"/>
      <c r="AJM169" s="2"/>
      <c r="AJN169" s="2"/>
      <c r="AJO169" s="2"/>
      <c r="AJP169" s="2"/>
      <c r="AJQ169" s="2"/>
      <c r="AJR169" s="2"/>
      <c r="AJS169" s="2"/>
      <c r="AJT169" s="2"/>
      <c r="AJU169" s="2"/>
      <c r="AJV169" s="2"/>
      <c r="AJW169" s="2"/>
      <c r="AJX169" s="2"/>
      <c r="AJY169" s="2"/>
      <c r="AJZ169" s="2"/>
      <c r="AKA169" s="2"/>
      <c r="AKB169" s="2"/>
      <c r="AKC169" s="2"/>
      <c r="AKD169" s="2"/>
      <c r="AKE169" s="2"/>
      <c r="AKF169" s="2"/>
      <c r="AKG169" s="2"/>
      <c r="AKH169" s="2"/>
      <c r="AKI169" s="2"/>
      <c r="AKJ169" s="2"/>
      <c r="AKK169" s="2"/>
      <c r="AKL169" s="2"/>
      <c r="AKM169" s="2"/>
      <c r="AKN169" s="2"/>
      <c r="AKO169" s="2"/>
      <c r="AKP169" s="2"/>
      <c r="AKQ169" s="2"/>
      <c r="AKR169" s="2"/>
      <c r="AKS169" s="2"/>
      <c r="AKT169" s="2"/>
      <c r="AKU169" s="2"/>
      <c r="AKV169" s="2"/>
      <c r="AKW169" s="2"/>
      <c r="AKX169" s="2"/>
      <c r="AKY169" s="2"/>
      <c r="AKZ169" s="2"/>
      <c r="ALA169" s="2"/>
      <c r="ALB169" s="2"/>
      <c r="ALC169" s="2"/>
      <c r="ALD169" s="2"/>
      <c r="ALE169" s="2"/>
      <c r="ALF169" s="2"/>
      <c r="ALG169" s="2"/>
      <c r="ALH169" s="2"/>
      <c r="ALI169" s="2"/>
      <c r="ALJ169" s="2"/>
      <c r="ALK169" s="2"/>
      <c r="ALL169" s="2"/>
      <c r="ALM169" s="2"/>
      <c r="ALN169" s="2"/>
      <c r="ALO169" s="2"/>
      <c r="ALP169" s="2"/>
      <c r="ALQ169" s="2"/>
      <c r="ALR169" s="2"/>
      <c r="ALS169" s="2"/>
      <c r="ALT169" s="2"/>
      <c r="ALU169" s="2"/>
      <c r="ALV169" s="2"/>
      <c r="ALW169" s="2"/>
      <c r="ALX169" s="2"/>
      <c r="ALY169" s="2"/>
      <c r="ALZ169" s="2"/>
      <c r="AMA169" s="2"/>
      <c r="AMB169" s="2"/>
      <c r="AMC169" s="2"/>
      <c r="AMD169" s="2"/>
      <c r="AME169" s="2"/>
      <c r="AMF169" s="2"/>
      <c r="AMG169" s="2"/>
      <c r="AMH169" s="2"/>
      <c r="AMI169" s="2"/>
      <c r="AMJ169" s="2"/>
      <c r="AMK169" s="2"/>
    </row>
    <row r="170" spans="2:1025" ht="13.8" x14ac:dyDescent="0.25">
      <c r="B170" s="1"/>
      <c r="C170" s="1"/>
      <c r="K170" s="261" t="s">
        <v>58</v>
      </c>
      <c r="AL170" s="2"/>
      <c r="AM170" s="2"/>
      <c r="AN170" s="2"/>
      <c r="AO170" s="284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  <c r="LM170" s="2"/>
      <c r="LN170" s="2"/>
      <c r="LO170" s="2"/>
      <c r="LP170" s="2"/>
      <c r="LQ170" s="2"/>
      <c r="LR170" s="2"/>
      <c r="LS170" s="2"/>
      <c r="LT170" s="2"/>
      <c r="LU170" s="2"/>
      <c r="LV170" s="2"/>
      <c r="LW170" s="2"/>
      <c r="LX170" s="2"/>
      <c r="LY170" s="2"/>
      <c r="LZ170" s="2"/>
      <c r="MA170" s="2"/>
      <c r="MB170" s="2"/>
      <c r="MC170" s="2"/>
      <c r="MD170" s="2"/>
      <c r="ME170" s="2"/>
      <c r="MF170" s="2"/>
      <c r="MG170" s="2"/>
      <c r="MH170" s="2"/>
      <c r="MI170" s="2"/>
      <c r="MJ170" s="2"/>
      <c r="MK170" s="2"/>
      <c r="ML170" s="2"/>
      <c r="MM170" s="2"/>
      <c r="MN170" s="2"/>
      <c r="MO170" s="2"/>
      <c r="MP170" s="2"/>
      <c r="MQ170" s="2"/>
      <c r="MR170" s="2"/>
      <c r="MS170" s="2"/>
      <c r="MT170" s="2"/>
      <c r="MU170" s="2"/>
      <c r="MV170" s="2"/>
      <c r="MW170" s="2"/>
      <c r="MX170" s="2"/>
      <c r="MY170" s="2"/>
      <c r="MZ170" s="2"/>
      <c r="NA170" s="2"/>
      <c r="NB170" s="2"/>
      <c r="NC170" s="2"/>
      <c r="ND170" s="2"/>
      <c r="NE170" s="2"/>
      <c r="NF170" s="2"/>
      <c r="NG170" s="2"/>
      <c r="NH170" s="2"/>
      <c r="NI170" s="2"/>
      <c r="NJ170" s="2"/>
      <c r="NK170" s="2"/>
      <c r="NL170" s="2"/>
      <c r="NM170" s="2"/>
      <c r="NN170" s="2"/>
      <c r="NO170" s="2"/>
      <c r="NP170" s="2"/>
      <c r="NQ170" s="2"/>
      <c r="NR170" s="2"/>
      <c r="NS170" s="2"/>
      <c r="NT170" s="2"/>
      <c r="NU170" s="2"/>
      <c r="NV170" s="2"/>
      <c r="NW170" s="2"/>
      <c r="NX170" s="2"/>
      <c r="NY170" s="2"/>
      <c r="NZ170" s="2"/>
      <c r="OA170" s="2"/>
      <c r="OB170" s="2"/>
      <c r="OC170" s="2"/>
      <c r="OD170" s="2"/>
      <c r="OE170" s="2"/>
      <c r="OF170" s="2"/>
      <c r="OG170" s="2"/>
      <c r="OH170" s="2"/>
      <c r="OI170" s="2"/>
      <c r="OJ170" s="2"/>
      <c r="OK170" s="2"/>
      <c r="OL170" s="2"/>
      <c r="OM170" s="2"/>
      <c r="ON170" s="2"/>
      <c r="OO170" s="2"/>
      <c r="OP170" s="2"/>
      <c r="OQ170" s="2"/>
      <c r="OR170" s="2"/>
      <c r="OS170" s="2"/>
      <c r="OT170" s="2"/>
      <c r="OU170" s="2"/>
      <c r="OV170" s="2"/>
      <c r="OW170" s="2"/>
      <c r="OX170" s="2"/>
      <c r="OY170" s="2"/>
      <c r="OZ170" s="2"/>
      <c r="PA170" s="2"/>
      <c r="PB170" s="2"/>
      <c r="PC170" s="2"/>
      <c r="PD170" s="2"/>
      <c r="PE170" s="2"/>
      <c r="PF170" s="2"/>
      <c r="PG170" s="2"/>
      <c r="PH170" s="2"/>
      <c r="PI170" s="2"/>
      <c r="PJ170" s="2"/>
      <c r="PK170" s="2"/>
      <c r="PL170" s="2"/>
      <c r="PM170" s="2"/>
      <c r="PN170" s="2"/>
      <c r="PO170" s="2"/>
      <c r="PP170" s="2"/>
      <c r="PQ170" s="2"/>
      <c r="PR170" s="2"/>
      <c r="PS170" s="2"/>
      <c r="PT170" s="2"/>
      <c r="PU170" s="2"/>
      <c r="PV170" s="2"/>
      <c r="PW170" s="2"/>
      <c r="PX170" s="2"/>
      <c r="PY170" s="2"/>
      <c r="PZ170" s="2"/>
      <c r="QA170" s="2"/>
      <c r="QB170" s="2"/>
      <c r="QC170" s="2"/>
      <c r="QD170" s="2"/>
      <c r="QE170" s="2"/>
      <c r="QF170" s="2"/>
      <c r="QG170" s="2"/>
      <c r="QH170" s="2"/>
      <c r="QI170" s="2"/>
      <c r="QJ170" s="2"/>
      <c r="QK170" s="2"/>
      <c r="QL170" s="2"/>
      <c r="QM170" s="2"/>
      <c r="QN170" s="2"/>
      <c r="QO170" s="2"/>
      <c r="QP170" s="2"/>
      <c r="QQ170" s="2"/>
      <c r="QR170" s="2"/>
      <c r="QS170" s="2"/>
      <c r="QT170" s="2"/>
      <c r="QU170" s="2"/>
      <c r="QV170" s="2"/>
      <c r="QW170" s="2"/>
      <c r="QX170" s="2"/>
      <c r="QY170" s="2"/>
      <c r="QZ170" s="2"/>
      <c r="RA170" s="2"/>
      <c r="RB170" s="2"/>
      <c r="RC170" s="2"/>
      <c r="RD170" s="2"/>
      <c r="RE170" s="2"/>
      <c r="RF170" s="2"/>
      <c r="RG170" s="2"/>
      <c r="RH170" s="2"/>
      <c r="RI170" s="2"/>
      <c r="RJ170" s="2"/>
      <c r="RK170" s="2"/>
      <c r="RL170" s="2"/>
      <c r="RM170" s="2"/>
      <c r="RN170" s="2"/>
      <c r="RO170" s="2"/>
      <c r="RP170" s="2"/>
      <c r="RQ170" s="2"/>
      <c r="RR170" s="2"/>
      <c r="RS170" s="2"/>
      <c r="RT170" s="2"/>
      <c r="RU170" s="2"/>
      <c r="RV170" s="2"/>
      <c r="RW170" s="2"/>
      <c r="RX170" s="2"/>
      <c r="RY170" s="2"/>
      <c r="RZ170" s="2"/>
      <c r="SA170" s="2"/>
      <c r="SB170" s="2"/>
      <c r="SC170" s="2"/>
      <c r="SD170" s="2"/>
      <c r="SE170" s="2"/>
      <c r="SF170" s="2"/>
      <c r="SG170" s="2"/>
      <c r="SH170" s="2"/>
      <c r="SI170" s="2"/>
      <c r="SJ170" s="2"/>
      <c r="SK170" s="2"/>
      <c r="SL170" s="2"/>
      <c r="SM170" s="2"/>
      <c r="SN170" s="2"/>
      <c r="SO170" s="2"/>
      <c r="SP170" s="2"/>
      <c r="SQ170" s="2"/>
      <c r="SR170" s="2"/>
      <c r="SS170" s="2"/>
      <c r="ST170" s="2"/>
      <c r="SU170" s="2"/>
      <c r="SV170" s="2"/>
      <c r="SW170" s="2"/>
      <c r="SX170" s="2"/>
      <c r="SY170" s="2"/>
      <c r="SZ170" s="2"/>
      <c r="TA170" s="2"/>
      <c r="TB170" s="2"/>
      <c r="TC170" s="2"/>
      <c r="TD170" s="2"/>
      <c r="TE170" s="2"/>
      <c r="TF170" s="2"/>
      <c r="TG170" s="2"/>
      <c r="TH170" s="2"/>
      <c r="TI170" s="2"/>
      <c r="TJ170" s="2"/>
      <c r="TK170" s="2"/>
      <c r="TL170" s="2"/>
      <c r="TM170" s="2"/>
      <c r="TN170" s="2"/>
      <c r="TO170" s="2"/>
      <c r="TP170" s="2"/>
      <c r="TQ170" s="2"/>
      <c r="TR170" s="2"/>
      <c r="TS170" s="2"/>
      <c r="TT170" s="2"/>
      <c r="TU170" s="2"/>
      <c r="TV170" s="2"/>
      <c r="TW170" s="2"/>
      <c r="TX170" s="2"/>
      <c r="TY170" s="2"/>
      <c r="TZ170" s="2"/>
      <c r="UA170" s="2"/>
      <c r="UB170" s="2"/>
      <c r="UC170" s="2"/>
      <c r="UD170" s="2"/>
      <c r="UE170" s="2"/>
      <c r="UF170" s="2"/>
      <c r="UG170" s="2"/>
      <c r="UH170" s="2"/>
      <c r="UI170" s="2"/>
      <c r="UJ170" s="2"/>
      <c r="UK170" s="2"/>
      <c r="UL170" s="2"/>
      <c r="UM170" s="2"/>
      <c r="UN170" s="2"/>
      <c r="UO170" s="2"/>
      <c r="UP170" s="2"/>
      <c r="UQ170" s="2"/>
      <c r="UR170" s="2"/>
      <c r="US170" s="2"/>
      <c r="UT170" s="2"/>
      <c r="UU170" s="2"/>
      <c r="UV170" s="2"/>
      <c r="UW170" s="2"/>
      <c r="UX170" s="2"/>
      <c r="UY170" s="2"/>
      <c r="UZ170" s="2"/>
      <c r="VA170" s="2"/>
      <c r="VB170" s="2"/>
      <c r="VC170" s="2"/>
      <c r="VD170" s="2"/>
      <c r="VE170" s="2"/>
      <c r="VF170" s="2"/>
      <c r="VG170" s="2"/>
      <c r="VH170" s="2"/>
      <c r="VI170" s="2"/>
      <c r="VJ170" s="2"/>
      <c r="VK170" s="2"/>
      <c r="VL170" s="2"/>
      <c r="VM170" s="2"/>
      <c r="VN170" s="2"/>
      <c r="VO170" s="2"/>
      <c r="VP170" s="2"/>
      <c r="VQ170" s="2"/>
      <c r="VR170" s="2"/>
      <c r="VS170" s="2"/>
      <c r="VT170" s="2"/>
      <c r="VU170" s="2"/>
      <c r="VV170" s="2"/>
      <c r="VW170" s="2"/>
      <c r="VX170" s="2"/>
      <c r="VY170" s="2"/>
      <c r="VZ170" s="2"/>
      <c r="WA170" s="2"/>
      <c r="WB170" s="2"/>
      <c r="WC170" s="2"/>
      <c r="WD170" s="2"/>
      <c r="WE170" s="2"/>
      <c r="WF170" s="2"/>
      <c r="WG170" s="2"/>
      <c r="WH170" s="2"/>
      <c r="WI170" s="2"/>
      <c r="WJ170" s="2"/>
      <c r="WK170" s="2"/>
      <c r="WL170" s="2"/>
      <c r="WM170" s="2"/>
      <c r="WN170" s="2"/>
      <c r="WO170" s="2"/>
      <c r="WP170" s="2"/>
      <c r="WQ170" s="2"/>
      <c r="WR170" s="2"/>
      <c r="WS170" s="2"/>
      <c r="WT170" s="2"/>
      <c r="WU170" s="2"/>
      <c r="WV170" s="2"/>
      <c r="WW170" s="2"/>
      <c r="WX170" s="2"/>
      <c r="WY170" s="2"/>
      <c r="WZ170" s="2"/>
      <c r="XA170" s="2"/>
      <c r="XB170" s="2"/>
      <c r="XC170" s="2"/>
      <c r="XD170" s="2"/>
      <c r="XE170" s="2"/>
      <c r="XF170" s="2"/>
      <c r="XG170" s="2"/>
      <c r="XH170" s="2"/>
      <c r="XI170" s="2"/>
      <c r="XJ170" s="2"/>
      <c r="XK170" s="2"/>
      <c r="XL170" s="2"/>
      <c r="XM170" s="2"/>
      <c r="XN170" s="2"/>
      <c r="XO170" s="2"/>
      <c r="XP170" s="2"/>
      <c r="XQ170" s="2"/>
      <c r="XR170" s="2"/>
      <c r="XS170" s="2"/>
      <c r="XT170" s="2"/>
      <c r="XU170" s="2"/>
      <c r="XV170" s="2"/>
      <c r="XW170" s="2"/>
      <c r="XX170" s="2"/>
      <c r="XY170" s="2"/>
      <c r="XZ170" s="2"/>
      <c r="YA170" s="2"/>
      <c r="YB170" s="2"/>
      <c r="YC170" s="2"/>
      <c r="YD170" s="2"/>
      <c r="YE170" s="2"/>
      <c r="YF170" s="2"/>
      <c r="YG170" s="2"/>
      <c r="YH170" s="2"/>
      <c r="YI170" s="2"/>
      <c r="YJ170" s="2"/>
      <c r="YK170" s="2"/>
      <c r="YL170" s="2"/>
      <c r="YM170" s="2"/>
      <c r="YN170" s="2"/>
      <c r="YO170" s="2"/>
      <c r="YP170" s="2"/>
      <c r="YQ170" s="2"/>
      <c r="YR170" s="2"/>
      <c r="YS170" s="2"/>
      <c r="YT170" s="2"/>
      <c r="YU170" s="2"/>
      <c r="YV170" s="2"/>
      <c r="YW170" s="2"/>
      <c r="YX170" s="2"/>
      <c r="YY170" s="2"/>
      <c r="YZ170" s="2"/>
      <c r="ZA170" s="2"/>
      <c r="ZB170" s="2"/>
      <c r="ZC170" s="2"/>
      <c r="ZD170" s="2"/>
      <c r="ZE170" s="2"/>
      <c r="ZF170" s="2"/>
      <c r="ZG170" s="2"/>
      <c r="ZH170" s="2"/>
      <c r="ZI170" s="2"/>
      <c r="ZJ170" s="2"/>
      <c r="ZK170" s="2"/>
      <c r="ZL170" s="2"/>
      <c r="ZM170" s="2"/>
      <c r="ZN170" s="2"/>
      <c r="ZO170" s="2"/>
      <c r="ZP170" s="2"/>
      <c r="ZQ170" s="2"/>
      <c r="ZR170" s="2"/>
      <c r="ZS170" s="2"/>
      <c r="ZT170" s="2"/>
      <c r="ZU170" s="2"/>
      <c r="ZV170" s="2"/>
      <c r="ZW170" s="2"/>
      <c r="ZX170" s="2"/>
      <c r="ZY170" s="2"/>
      <c r="ZZ170" s="2"/>
      <c r="AAA170" s="2"/>
      <c r="AAB170" s="2"/>
      <c r="AAC170" s="2"/>
      <c r="AAD170" s="2"/>
      <c r="AAE170" s="2"/>
      <c r="AAF170" s="2"/>
      <c r="AAG170" s="2"/>
      <c r="AAH170" s="2"/>
      <c r="AAI170" s="2"/>
      <c r="AAJ170" s="2"/>
      <c r="AAK170" s="2"/>
      <c r="AAL170" s="2"/>
      <c r="AAM170" s="2"/>
      <c r="AAN170" s="2"/>
      <c r="AAO170" s="2"/>
      <c r="AAP170" s="2"/>
      <c r="AAQ170" s="2"/>
      <c r="AAR170" s="2"/>
      <c r="AAS170" s="2"/>
      <c r="AAT170" s="2"/>
      <c r="AAU170" s="2"/>
      <c r="AAV170" s="2"/>
      <c r="AAW170" s="2"/>
      <c r="AAX170" s="2"/>
      <c r="AAY170" s="2"/>
      <c r="AAZ170" s="2"/>
      <c r="ABA170" s="2"/>
      <c r="ABB170" s="2"/>
      <c r="ABC170" s="2"/>
      <c r="ABD170" s="2"/>
      <c r="ABE170" s="2"/>
      <c r="ABF170" s="2"/>
      <c r="ABG170" s="2"/>
      <c r="ABH170" s="2"/>
      <c r="ABI170" s="2"/>
      <c r="ABJ170" s="2"/>
      <c r="ABK170" s="2"/>
      <c r="ABL170" s="2"/>
      <c r="ABM170" s="2"/>
      <c r="ABN170" s="2"/>
      <c r="ABO170" s="2"/>
      <c r="ABP170" s="2"/>
      <c r="ABQ170" s="2"/>
      <c r="ABR170" s="2"/>
      <c r="ABS170" s="2"/>
      <c r="ABT170" s="2"/>
      <c r="ABU170" s="2"/>
      <c r="ABV170" s="2"/>
      <c r="ABW170" s="2"/>
      <c r="ABX170" s="2"/>
      <c r="ABY170" s="2"/>
      <c r="ABZ170" s="2"/>
      <c r="ACA170" s="2"/>
      <c r="ACB170" s="2"/>
      <c r="ACC170" s="2"/>
      <c r="ACD170" s="2"/>
      <c r="ACE170" s="2"/>
      <c r="ACF170" s="2"/>
      <c r="ACG170" s="2"/>
      <c r="ACH170" s="2"/>
      <c r="ACI170" s="2"/>
      <c r="ACJ170" s="2"/>
      <c r="ACK170" s="2"/>
      <c r="ACL170" s="2"/>
      <c r="ACM170" s="2"/>
      <c r="ACN170" s="2"/>
      <c r="ACO170" s="2"/>
      <c r="ACP170" s="2"/>
      <c r="ACQ170" s="2"/>
      <c r="ACR170" s="2"/>
      <c r="ACS170" s="2"/>
      <c r="ACT170" s="2"/>
      <c r="ACU170" s="2"/>
      <c r="ACV170" s="2"/>
      <c r="ACW170" s="2"/>
      <c r="ACX170" s="2"/>
      <c r="ACY170" s="2"/>
      <c r="ACZ170" s="2"/>
      <c r="ADA170" s="2"/>
      <c r="ADB170" s="2"/>
      <c r="ADC170" s="2"/>
      <c r="ADD170" s="2"/>
      <c r="ADE170" s="2"/>
      <c r="ADF170" s="2"/>
      <c r="ADG170" s="2"/>
      <c r="ADH170" s="2"/>
      <c r="ADI170" s="2"/>
      <c r="ADJ170" s="2"/>
      <c r="ADK170" s="2"/>
      <c r="ADL170" s="2"/>
      <c r="ADM170" s="2"/>
      <c r="ADN170" s="2"/>
      <c r="ADO170" s="2"/>
      <c r="ADP170" s="2"/>
      <c r="ADQ170" s="2"/>
      <c r="ADR170" s="2"/>
      <c r="ADS170" s="2"/>
      <c r="ADT170" s="2"/>
      <c r="ADU170" s="2"/>
      <c r="ADV170" s="2"/>
      <c r="ADW170" s="2"/>
      <c r="ADX170" s="2"/>
      <c r="ADY170" s="2"/>
      <c r="ADZ170" s="2"/>
      <c r="AEA170" s="2"/>
      <c r="AEB170" s="2"/>
      <c r="AEC170" s="2"/>
      <c r="AED170" s="2"/>
      <c r="AEE170" s="2"/>
      <c r="AEF170" s="2"/>
      <c r="AEG170" s="2"/>
      <c r="AEH170" s="2"/>
      <c r="AEI170" s="2"/>
      <c r="AEJ170" s="2"/>
      <c r="AEK170" s="2"/>
      <c r="AEL170" s="2"/>
      <c r="AEM170" s="2"/>
      <c r="AEN170" s="2"/>
      <c r="AEO170" s="2"/>
      <c r="AEP170" s="2"/>
      <c r="AEQ170" s="2"/>
      <c r="AER170" s="2"/>
      <c r="AES170" s="2"/>
      <c r="AET170" s="2"/>
      <c r="AEU170" s="2"/>
      <c r="AEV170" s="2"/>
      <c r="AEW170" s="2"/>
      <c r="AEX170" s="2"/>
      <c r="AEY170" s="2"/>
      <c r="AEZ170" s="2"/>
      <c r="AFA170" s="2"/>
      <c r="AFB170" s="2"/>
      <c r="AFC170" s="2"/>
      <c r="AFD170" s="2"/>
      <c r="AFE170" s="2"/>
      <c r="AFF170" s="2"/>
      <c r="AFG170" s="2"/>
      <c r="AFH170" s="2"/>
      <c r="AFI170" s="2"/>
      <c r="AFJ170" s="2"/>
      <c r="AFK170" s="2"/>
      <c r="AFL170" s="2"/>
      <c r="AFM170" s="2"/>
      <c r="AFN170" s="2"/>
      <c r="AFO170" s="2"/>
      <c r="AFP170" s="2"/>
      <c r="AFQ170" s="2"/>
      <c r="AFR170" s="2"/>
      <c r="AFS170" s="2"/>
      <c r="AFT170" s="2"/>
      <c r="AFU170" s="2"/>
      <c r="AFV170" s="2"/>
      <c r="AFW170" s="2"/>
      <c r="AFX170" s="2"/>
      <c r="AFY170" s="2"/>
      <c r="AFZ170" s="2"/>
      <c r="AGA170" s="2"/>
      <c r="AGB170" s="2"/>
      <c r="AGC170" s="2"/>
      <c r="AGD170" s="2"/>
      <c r="AGE170" s="2"/>
      <c r="AGF170" s="2"/>
      <c r="AGG170" s="2"/>
      <c r="AGH170" s="2"/>
      <c r="AGI170" s="2"/>
      <c r="AGJ170" s="2"/>
      <c r="AGK170" s="2"/>
      <c r="AGL170" s="2"/>
      <c r="AGM170" s="2"/>
      <c r="AGN170" s="2"/>
      <c r="AGO170" s="2"/>
      <c r="AGP170" s="2"/>
      <c r="AGQ170" s="2"/>
      <c r="AGR170" s="2"/>
      <c r="AGS170" s="2"/>
      <c r="AGT170" s="2"/>
      <c r="AGU170" s="2"/>
      <c r="AGV170" s="2"/>
      <c r="AGW170" s="2"/>
      <c r="AGX170" s="2"/>
      <c r="AGY170" s="2"/>
      <c r="AGZ170" s="2"/>
      <c r="AHA170" s="2"/>
      <c r="AHB170" s="2"/>
      <c r="AHC170" s="2"/>
      <c r="AHD170" s="2"/>
      <c r="AHE170" s="2"/>
      <c r="AHF170" s="2"/>
      <c r="AHG170" s="2"/>
      <c r="AHH170" s="2"/>
      <c r="AHI170" s="2"/>
      <c r="AHJ170" s="2"/>
      <c r="AHK170" s="2"/>
      <c r="AHL170" s="2"/>
      <c r="AHM170" s="2"/>
      <c r="AHN170" s="2"/>
      <c r="AHO170" s="2"/>
      <c r="AHP170" s="2"/>
      <c r="AHQ170" s="2"/>
      <c r="AHR170" s="2"/>
      <c r="AHS170" s="2"/>
      <c r="AHT170" s="2"/>
      <c r="AHU170" s="2"/>
      <c r="AHV170" s="2"/>
      <c r="AHW170" s="2"/>
      <c r="AHX170" s="2"/>
      <c r="AHY170" s="2"/>
      <c r="AHZ170" s="2"/>
      <c r="AIA170" s="2"/>
      <c r="AIB170" s="2"/>
      <c r="AIC170" s="2"/>
      <c r="AID170" s="2"/>
      <c r="AIE170" s="2"/>
      <c r="AIF170" s="2"/>
      <c r="AIG170" s="2"/>
      <c r="AIH170" s="2"/>
      <c r="AII170" s="2"/>
      <c r="AIJ170" s="2"/>
      <c r="AIK170" s="2"/>
      <c r="AIL170" s="2"/>
      <c r="AIM170" s="2"/>
      <c r="AIN170" s="2"/>
      <c r="AIO170" s="2"/>
      <c r="AIP170" s="2"/>
      <c r="AIQ170" s="2"/>
      <c r="AIR170" s="2"/>
      <c r="AIS170" s="2"/>
      <c r="AIT170" s="2"/>
      <c r="AIU170" s="2"/>
      <c r="AIV170" s="2"/>
      <c r="AIW170" s="2"/>
      <c r="AIX170" s="2"/>
      <c r="AIY170" s="2"/>
      <c r="AIZ170" s="2"/>
      <c r="AJA170" s="2"/>
      <c r="AJB170" s="2"/>
      <c r="AJC170" s="2"/>
      <c r="AJD170" s="2"/>
      <c r="AJE170" s="2"/>
      <c r="AJF170" s="2"/>
      <c r="AJG170" s="2"/>
      <c r="AJH170" s="2"/>
      <c r="AJI170" s="2"/>
      <c r="AJJ170" s="2"/>
      <c r="AJK170" s="2"/>
      <c r="AJL170" s="2"/>
      <c r="AJM170" s="2"/>
      <c r="AJN170" s="2"/>
      <c r="AJO170" s="2"/>
      <c r="AJP170" s="2"/>
      <c r="AJQ170" s="2"/>
      <c r="AJR170" s="2"/>
      <c r="AJS170" s="2"/>
      <c r="AJT170" s="2"/>
      <c r="AJU170" s="2"/>
      <c r="AJV170" s="2"/>
      <c r="AJW170" s="2"/>
      <c r="AJX170" s="2"/>
      <c r="AJY170" s="2"/>
      <c r="AJZ170" s="2"/>
      <c r="AKA170" s="2"/>
      <c r="AKB170" s="2"/>
      <c r="AKC170" s="2"/>
      <c r="AKD170" s="2"/>
      <c r="AKE170" s="2"/>
      <c r="AKF170" s="2"/>
      <c r="AKG170" s="2"/>
      <c r="AKH170" s="2"/>
      <c r="AKI170" s="2"/>
      <c r="AKJ170" s="2"/>
      <c r="AKK170" s="2"/>
      <c r="AKL170" s="2"/>
      <c r="AKM170" s="2"/>
      <c r="AKN170" s="2"/>
      <c r="AKO170" s="2"/>
      <c r="AKP170" s="2"/>
      <c r="AKQ170" s="2"/>
      <c r="AKR170" s="2"/>
      <c r="AKS170" s="2"/>
      <c r="AKT170" s="2"/>
      <c r="AKU170" s="2"/>
      <c r="AKV170" s="2"/>
      <c r="AKW170" s="2"/>
      <c r="AKX170" s="2"/>
      <c r="AKY170" s="2"/>
      <c r="AKZ170" s="2"/>
      <c r="ALA170" s="2"/>
      <c r="ALB170" s="2"/>
      <c r="ALC170" s="2"/>
      <c r="ALD170" s="2"/>
      <c r="ALE170" s="2"/>
      <c r="ALF170" s="2"/>
      <c r="ALG170" s="2"/>
      <c r="ALH170" s="2"/>
      <c r="ALI170" s="2"/>
      <c r="ALJ170" s="2"/>
      <c r="ALK170" s="2"/>
      <c r="ALL170" s="2"/>
      <c r="ALM170" s="2"/>
      <c r="ALN170" s="2"/>
      <c r="ALO170" s="2"/>
      <c r="ALP170" s="2"/>
      <c r="ALQ170" s="2"/>
      <c r="ALR170" s="2"/>
      <c r="ALS170" s="2"/>
      <c r="ALT170" s="2"/>
      <c r="ALU170" s="2"/>
      <c r="ALV170" s="2"/>
      <c r="ALW170" s="2"/>
      <c r="ALX170" s="2"/>
      <c r="ALY170" s="2"/>
      <c r="ALZ170" s="2"/>
      <c r="AMA170" s="2"/>
      <c r="AMB170" s="2"/>
      <c r="AMC170" s="2"/>
      <c r="AMD170" s="2"/>
      <c r="AME170" s="2"/>
      <c r="AMF170" s="2"/>
      <c r="AMG170" s="2"/>
      <c r="AMH170" s="2"/>
      <c r="AMI170" s="2"/>
      <c r="AMJ170" s="2"/>
      <c r="AMK170" s="2"/>
    </row>
    <row r="171" spans="2:1025" ht="13.8" x14ac:dyDescent="0.25">
      <c r="B171" s="1"/>
      <c r="C171" s="1"/>
      <c r="AL171" s="2"/>
      <c r="AM171" s="2"/>
      <c r="AN171" s="2"/>
      <c r="AO171" s="284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  <c r="LM171" s="2"/>
      <c r="LN171" s="2"/>
      <c r="LO171" s="2"/>
      <c r="LP171" s="2"/>
      <c r="LQ171" s="2"/>
      <c r="LR171" s="2"/>
      <c r="LS171" s="2"/>
      <c r="LT171" s="2"/>
      <c r="LU171" s="2"/>
      <c r="LV171" s="2"/>
      <c r="LW171" s="2"/>
      <c r="LX171" s="2"/>
      <c r="LY171" s="2"/>
      <c r="LZ171" s="2"/>
      <c r="MA171" s="2"/>
      <c r="MB171" s="2"/>
      <c r="MC171" s="2"/>
      <c r="MD171" s="2"/>
      <c r="ME171" s="2"/>
      <c r="MF171" s="2"/>
      <c r="MG171" s="2"/>
      <c r="MH171" s="2"/>
      <c r="MI171" s="2"/>
      <c r="MJ171" s="2"/>
      <c r="MK171" s="2"/>
      <c r="ML171" s="2"/>
      <c r="MM171" s="2"/>
      <c r="MN171" s="2"/>
      <c r="MO171" s="2"/>
      <c r="MP171" s="2"/>
      <c r="MQ171" s="2"/>
      <c r="MR171" s="2"/>
      <c r="MS171" s="2"/>
      <c r="MT171" s="2"/>
      <c r="MU171" s="2"/>
      <c r="MV171" s="2"/>
      <c r="MW171" s="2"/>
      <c r="MX171" s="2"/>
      <c r="MY171" s="2"/>
      <c r="MZ171" s="2"/>
      <c r="NA171" s="2"/>
      <c r="NB171" s="2"/>
      <c r="NC171" s="2"/>
      <c r="ND171" s="2"/>
      <c r="NE171" s="2"/>
      <c r="NF171" s="2"/>
      <c r="NG171" s="2"/>
      <c r="NH171" s="2"/>
      <c r="NI171" s="2"/>
      <c r="NJ171" s="2"/>
      <c r="NK171" s="2"/>
      <c r="NL171" s="2"/>
      <c r="NM171" s="2"/>
      <c r="NN171" s="2"/>
      <c r="NO171" s="2"/>
      <c r="NP171" s="2"/>
      <c r="NQ171" s="2"/>
      <c r="NR171" s="2"/>
      <c r="NS171" s="2"/>
      <c r="NT171" s="2"/>
      <c r="NU171" s="2"/>
      <c r="NV171" s="2"/>
      <c r="NW171" s="2"/>
      <c r="NX171" s="2"/>
      <c r="NY171" s="2"/>
      <c r="NZ171" s="2"/>
      <c r="OA171" s="2"/>
      <c r="OB171" s="2"/>
      <c r="OC171" s="2"/>
      <c r="OD171" s="2"/>
      <c r="OE171" s="2"/>
      <c r="OF171" s="2"/>
      <c r="OG171" s="2"/>
      <c r="OH171" s="2"/>
      <c r="OI171" s="2"/>
      <c r="OJ171" s="2"/>
      <c r="OK171" s="2"/>
      <c r="OL171" s="2"/>
      <c r="OM171" s="2"/>
      <c r="ON171" s="2"/>
      <c r="OO171" s="2"/>
      <c r="OP171" s="2"/>
      <c r="OQ171" s="2"/>
      <c r="OR171" s="2"/>
      <c r="OS171" s="2"/>
      <c r="OT171" s="2"/>
      <c r="OU171" s="2"/>
      <c r="OV171" s="2"/>
      <c r="OW171" s="2"/>
      <c r="OX171" s="2"/>
      <c r="OY171" s="2"/>
      <c r="OZ171" s="2"/>
      <c r="PA171" s="2"/>
      <c r="PB171" s="2"/>
      <c r="PC171" s="2"/>
      <c r="PD171" s="2"/>
      <c r="PE171" s="2"/>
      <c r="PF171" s="2"/>
      <c r="PG171" s="2"/>
      <c r="PH171" s="2"/>
      <c r="PI171" s="2"/>
      <c r="PJ171" s="2"/>
      <c r="PK171" s="2"/>
      <c r="PL171" s="2"/>
      <c r="PM171" s="2"/>
      <c r="PN171" s="2"/>
      <c r="PO171" s="2"/>
      <c r="PP171" s="2"/>
      <c r="PQ171" s="2"/>
      <c r="PR171" s="2"/>
      <c r="PS171" s="2"/>
      <c r="PT171" s="2"/>
      <c r="PU171" s="2"/>
      <c r="PV171" s="2"/>
      <c r="PW171" s="2"/>
      <c r="PX171" s="2"/>
      <c r="PY171" s="2"/>
      <c r="PZ171" s="2"/>
      <c r="QA171" s="2"/>
      <c r="QB171" s="2"/>
      <c r="QC171" s="2"/>
      <c r="QD171" s="2"/>
      <c r="QE171" s="2"/>
      <c r="QF171" s="2"/>
      <c r="QG171" s="2"/>
      <c r="QH171" s="2"/>
      <c r="QI171" s="2"/>
      <c r="QJ171" s="2"/>
      <c r="QK171" s="2"/>
      <c r="QL171" s="2"/>
      <c r="QM171" s="2"/>
      <c r="QN171" s="2"/>
      <c r="QO171" s="2"/>
      <c r="QP171" s="2"/>
      <c r="QQ171" s="2"/>
      <c r="QR171" s="2"/>
      <c r="QS171" s="2"/>
      <c r="QT171" s="2"/>
      <c r="QU171" s="2"/>
      <c r="QV171" s="2"/>
      <c r="QW171" s="2"/>
      <c r="QX171" s="2"/>
      <c r="QY171" s="2"/>
      <c r="QZ171" s="2"/>
      <c r="RA171" s="2"/>
      <c r="RB171" s="2"/>
      <c r="RC171" s="2"/>
      <c r="RD171" s="2"/>
      <c r="RE171" s="2"/>
      <c r="RF171" s="2"/>
      <c r="RG171" s="2"/>
      <c r="RH171" s="2"/>
      <c r="RI171" s="2"/>
      <c r="RJ171" s="2"/>
      <c r="RK171" s="2"/>
      <c r="RL171" s="2"/>
      <c r="RM171" s="2"/>
      <c r="RN171" s="2"/>
      <c r="RO171" s="2"/>
      <c r="RP171" s="2"/>
      <c r="RQ171" s="2"/>
      <c r="RR171" s="2"/>
      <c r="RS171" s="2"/>
      <c r="RT171" s="2"/>
      <c r="RU171" s="2"/>
      <c r="RV171" s="2"/>
      <c r="RW171" s="2"/>
      <c r="RX171" s="2"/>
      <c r="RY171" s="2"/>
      <c r="RZ171" s="2"/>
      <c r="SA171" s="2"/>
      <c r="SB171" s="2"/>
      <c r="SC171" s="2"/>
      <c r="SD171" s="2"/>
      <c r="SE171" s="2"/>
      <c r="SF171" s="2"/>
      <c r="SG171" s="2"/>
      <c r="SH171" s="2"/>
      <c r="SI171" s="2"/>
      <c r="SJ171" s="2"/>
      <c r="SK171" s="2"/>
      <c r="SL171" s="2"/>
      <c r="SM171" s="2"/>
      <c r="SN171" s="2"/>
      <c r="SO171" s="2"/>
      <c r="SP171" s="2"/>
      <c r="SQ171" s="2"/>
      <c r="SR171" s="2"/>
      <c r="SS171" s="2"/>
      <c r="ST171" s="2"/>
      <c r="SU171" s="2"/>
      <c r="SV171" s="2"/>
      <c r="SW171" s="2"/>
      <c r="SX171" s="2"/>
      <c r="SY171" s="2"/>
      <c r="SZ171" s="2"/>
      <c r="TA171" s="2"/>
      <c r="TB171" s="2"/>
      <c r="TC171" s="2"/>
      <c r="TD171" s="2"/>
      <c r="TE171" s="2"/>
      <c r="TF171" s="2"/>
      <c r="TG171" s="2"/>
      <c r="TH171" s="2"/>
      <c r="TI171" s="2"/>
      <c r="TJ171" s="2"/>
      <c r="TK171" s="2"/>
      <c r="TL171" s="2"/>
      <c r="TM171" s="2"/>
      <c r="TN171" s="2"/>
      <c r="TO171" s="2"/>
      <c r="TP171" s="2"/>
      <c r="TQ171" s="2"/>
      <c r="TR171" s="2"/>
      <c r="TS171" s="2"/>
      <c r="TT171" s="2"/>
      <c r="TU171" s="2"/>
      <c r="TV171" s="2"/>
      <c r="TW171" s="2"/>
      <c r="TX171" s="2"/>
      <c r="TY171" s="2"/>
      <c r="TZ171" s="2"/>
      <c r="UA171" s="2"/>
      <c r="UB171" s="2"/>
      <c r="UC171" s="2"/>
      <c r="UD171" s="2"/>
      <c r="UE171" s="2"/>
      <c r="UF171" s="2"/>
      <c r="UG171" s="2"/>
      <c r="UH171" s="2"/>
      <c r="UI171" s="2"/>
      <c r="UJ171" s="2"/>
      <c r="UK171" s="2"/>
      <c r="UL171" s="2"/>
      <c r="UM171" s="2"/>
      <c r="UN171" s="2"/>
      <c r="UO171" s="2"/>
      <c r="UP171" s="2"/>
      <c r="UQ171" s="2"/>
      <c r="UR171" s="2"/>
      <c r="US171" s="2"/>
      <c r="UT171" s="2"/>
      <c r="UU171" s="2"/>
      <c r="UV171" s="2"/>
      <c r="UW171" s="2"/>
      <c r="UX171" s="2"/>
      <c r="UY171" s="2"/>
      <c r="UZ171" s="2"/>
      <c r="VA171" s="2"/>
      <c r="VB171" s="2"/>
      <c r="VC171" s="2"/>
      <c r="VD171" s="2"/>
      <c r="VE171" s="2"/>
      <c r="VF171" s="2"/>
      <c r="VG171" s="2"/>
      <c r="VH171" s="2"/>
      <c r="VI171" s="2"/>
      <c r="VJ171" s="2"/>
      <c r="VK171" s="2"/>
      <c r="VL171" s="2"/>
      <c r="VM171" s="2"/>
      <c r="VN171" s="2"/>
      <c r="VO171" s="2"/>
      <c r="VP171" s="2"/>
      <c r="VQ171" s="2"/>
      <c r="VR171" s="2"/>
      <c r="VS171" s="2"/>
      <c r="VT171" s="2"/>
      <c r="VU171" s="2"/>
      <c r="VV171" s="2"/>
      <c r="VW171" s="2"/>
      <c r="VX171" s="2"/>
      <c r="VY171" s="2"/>
      <c r="VZ171" s="2"/>
      <c r="WA171" s="2"/>
      <c r="WB171" s="2"/>
      <c r="WC171" s="2"/>
      <c r="WD171" s="2"/>
      <c r="WE171" s="2"/>
      <c r="WF171" s="2"/>
      <c r="WG171" s="2"/>
      <c r="WH171" s="2"/>
      <c r="WI171" s="2"/>
      <c r="WJ171" s="2"/>
      <c r="WK171" s="2"/>
      <c r="WL171" s="2"/>
      <c r="WM171" s="2"/>
      <c r="WN171" s="2"/>
      <c r="WO171" s="2"/>
      <c r="WP171" s="2"/>
      <c r="WQ171" s="2"/>
      <c r="WR171" s="2"/>
      <c r="WS171" s="2"/>
      <c r="WT171" s="2"/>
      <c r="WU171" s="2"/>
      <c r="WV171" s="2"/>
      <c r="WW171" s="2"/>
      <c r="WX171" s="2"/>
      <c r="WY171" s="2"/>
      <c r="WZ171" s="2"/>
      <c r="XA171" s="2"/>
      <c r="XB171" s="2"/>
      <c r="XC171" s="2"/>
      <c r="XD171" s="2"/>
      <c r="XE171" s="2"/>
      <c r="XF171" s="2"/>
      <c r="XG171" s="2"/>
      <c r="XH171" s="2"/>
      <c r="XI171" s="2"/>
      <c r="XJ171" s="2"/>
      <c r="XK171" s="2"/>
      <c r="XL171" s="2"/>
      <c r="XM171" s="2"/>
      <c r="XN171" s="2"/>
      <c r="XO171" s="2"/>
      <c r="XP171" s="2"/>
      <c r="XQ171" s="2"/>
      <c r="XR171" s="2"/>
      <c r="XS171" s="2"/>
      <c r="XT171" s="2"/>
      <c r="XU171" s="2"/>
      <c r="XV171" s="2"/>
      <c r="XW171" s="2"/>
      <c r="XX171" s="2"/>
      <c r="XY171" s="2"/>
      <c r="XZ171" s="2"/>
      <c r="YA171" s="2"/>
      <c r="YB171" s="2"/>
      <c r="YC171" s="2"/>
      <c r="YD171" s="2"/>
      <c r="YE171" s="2"/>
      <c r="YF171" s="2"/>
      <c r="YG171" s="2"/>
      <c r="YH171" s="2"/>
      <c r="YI171" s="2"/>
      <c r="YJ171" s="2"/>
      <c r="YK171" s="2"/>
      <c r="YL171" s="2"/>
      <c r="YM171" s="2"/>
      <c r="YN171" s="2"/>
      <c r="YO171" s="2"/>
      <c r="YP171" s="2"/>
      <c r="YQ171" s="2"/>
      <c r="YR171" s="2"/>
      <c r="YS171" s="2"/>
      <c r="YT171" s="2"/>
      <c r="YU171" s="2"/>
      <c r="YV171" s="2"/>
      <c r="YW171" s="2"/>
      <c r="YX171" s="2"/>
      <c r="YY171" s="2"/>
      <c r="YZ171" s="2"/>
      <c r="ZA171" s="2"/>
      <c r="ZB171" s="2"/>
      <c r="ZC171" s="2"/>
      <c r="ZD171" s="2"/>
      <c r="ZE171" s="2"/>
      <c r="ZF171" s="2"/>
      <c r="ZG171" s="2"/>
      <c r="ZH171" s="2"/>
      <c r="ZI171" s="2"/>
      <c r="ZJ171" s="2"/>
      <c r="ZK171" s="2"/>
      <c r="ZL171" s="2"/>
      <c r="ZM171" s="2"/>
      <c r="ZN171" s="2"/>
      <c r="ZO171" s="2"/>
      <c r="ZP171" s="2"/>
      <c r="ZQ171" s="2"/>
      <c r="ZR171" s="2"/>
      <c r="ZS171" s="2"/>
      <c r="ZT171" s="2"/>
      <c r="ZU171" s="2"/>
      <c r="ZV171" s="2"/>
      <c r="ZW171" s="2"/>
      <c r="ZX171" s="2"/>
      <c r="ZY171" s="2"/>
      <c r="ZZ171" s="2"/>
      <c r="AAA171" s="2"/>
      <c r="AAB171" s="2"/>
      <c r="AAC171" s="2"/>
      <c r="AAD171" s="2"/>
      <c r="AAE171" s="2"/>
      <c r="AAF171" s="2"/>
      <c r="AAG171" s="2"/>
      <c r="AAH171" s="2"/>
      <c r="AAI171" s="2"/>
      <c r="AAJ171" s="2"/>
      <c r="AAK171" s="2"/>
      <c r="AAL171" s="2"/>
      <c r="AAM171" s="2"/>
      <c r="AAN171" s="2"/>
      <c r="AAO171" s="2"/>
      <c r="AAP171" s="2"/>
      <c r="AAQ171" s="2"/>
      <c r="AAR171" s="2"/>
      <c r="AAS171" s="2"/>
      <c r="AAT171" s="2"/>
      <c r="AAU171" s="2"/>
      <c r="AAV171" s="2"/>
      <c r="AAW171" s="2"/>
      <c r="AAX171" s="2"/>
      <c r="AAY171" s="2"/>
      <c r="AAZ171" s="2"/>
      <c r="ABA171" s="2"/>
      <c r="ABB171" s="2"/>
      <c r="ABC171" s="2"/>
      <c r="ABD171" s="2"/>
      <c r="ABE171" s="2"/>
      <c r="ABF171" s="2"/>
      <c r="ABG171" s="2"/>
      <c r="ABH171" s="2"/>
      <c r="ABI171" s="2"/>
      <c r="ABJ171" s="2"/>
      <c r="ABK171" s="2"/>
      <c r="ABL171" s="2"/>
      <c r="ABM171" s="2"/>
      <c r="ABN171" s="2"/>
      <c r="ABO171" s="2"/>
      <c r="ABP171" s="2"/>
      <c r="ABQ171" s="2"/>
      <c r="ABR171" s="2"/>
      <c r="ABS171" s="2"/>
      <c r="ABT171" s="2"/>
      <c r="ABU171" s="2"/>
      <c r="ABV171" s="2"/>
      <c r="ABW171" s="2"/>
      <c r="ABX171" s="2"/>
      <c r="ABY171" s="2"/>
      <c r="ABZ171" s="2"/>
      <c r="ACA171" s="2"/>
      <c r="ACB171" s="2"/>
      <c r="ACC171" s="2"/>
      <c r="ACD171" s="2"/>
      <c r="ACE171" s="2"/>
      <c r="ACF171" s="2"/>
      <c r="ACG171" s="2"/>
      <c r="ACH171" s="2"/>
      <c r="ACI171" s="2"/>
      <c r="ACJ171" s="2"/>
      <c r="ACK171" s="2"/>
      <c r="ACL171" s="2"/>
      <c r="ACM171" s="2"/>
      <c r="ACN171" s="2"/>
      <c r="ACO171" s="2"/>
      <c r="ACP171" s="2"/>
      <c r="ACQ171" s="2"/>
      <c r="ACR171" s="2"/>
      <c r="ACS171" s="2"/>
      <c r="ACT171" s="2"/>
      <c r="ACU171" s="2"/>
      <c r="ACV171" s="2"/>
      <c r="ACW171" s="2"/>
      <c r="ACX171" s="2"/>
      <c r="ACY171" s="2"/>
      <c r="ACZ171" s="2"/>
      <c r="ADA171" s="2"/>
      <c r="ADB171" s="2"/>
      <c r="ADC171" s="2"/>
      <c r="ADD171" s="2"/>
      <c r="ADE171" s="2"/>
      <c r="ADF171" s="2"/>
      <c r="ADG171" s="2"/>
      <c r="ADH171" s="2"/>
      <c r="ADI171" s="2"/>
      <c r="ADJ171" s="2"/>
      <c r="ADK171" s="2"/>
      <c r="ADL171" s="2"/>
      <c r="ADM171" s="2"/>
      <c r="ADN171" s="2"/>
      <c r="ADO171" s="2"/>
      <c r="ADP171" s="2"/>
      <c r="ADQ171" s="2"/>
      <c r="ADR171" s="2"/>
      <c r="ADS171" s="2"/>
      <c r="ADT171" s="2"/>
      <c r="ADU171" s="2"/>
      <c r="ADV171" s="2"/>
      <c r="ADW171" s="2"/>
      <c r="ADX171" s="2"/>
      <c r="ADY171" s="2"/>
      <c r="ADZ171" s="2"/>
      <c r="AEA171" s="2"/>
      <c r="AEB171" s="2"/>
      <c r="AEC171" s="2"/>
      <c r="AED171" s="2"/>
      <c r="AEE171" s="2"/>
      <c r="AEF171" s="2"/>
      <c r="AEG171" s="2"/>
      <c r="AEH171" s="2"/>
      <c r="AEI171" s="2"/>
      <c r="AEJ171" s="2"/>
      <c r="AEK171" s="2"/>
      <c r="AEL171" s="2"/>
      <c r="AEM171" s="2"/>
      <c r="AEN171" s="2"/>
      <c r="AEO171" s="2"/>
      <c r="AEP171" s="2"/>
      <c r="AEQ171" s="2"/>
      <c r="AER171" s="2"/>
      <c r="AES171" s="2"/>
      <c r="AET171" s="2"/>
      <c r="AEU171" s="2"/>
      <c r="AEV171" s="2"/>
      <c r="AEW171" s="2"/>
      <c r="AEX171" s="2"/>
      <c r="AEY171" s="2"/>
      <c r="AEZ171" s="2"/>
      <c r="AFA171" s="2"/>
      <c r="AFB171" s="2"/>
      <c r="AFC171" s="2"/>
      <c r="AFD171" s="2"/>
      <c r="AFE171" s="2"/>
      <c r="AFF171" s="2"/>
      <c r="AFG171" s="2"/>
      <c r="AFH171" s="2"/>
      <c r="AFI171" s="2"/>
      <c r="AFJ171" s="2"/>
      <c r="AFK171" s="2"/>
      <c r="AFL171" s="2"/>
      <c r="AFM171" s="2"/>
      <c r="AFN171" s="2"/>
      <c r="AFO171" s="2"/>
      <c r="AFP171" s="2"/>
      <c r="AFQ171" s="2"/>
      <c r="AFR171" s="2"/>
      <c r="AFS171" s="2"/>
      <c r="AFT171" s="2"/>
      <c r="AFU171" s="2"/>
      <c r="AFV171" s="2"/>
      <c r="AFW171" s="2"/>
      <c r="AFX171" s="2"/>
      <c r="AFY171" s="2"/>
      <c r="AFZ171" s="2"/>
      <c r="AGA171" s="2"/>
      <c r="AGB171" s="2"/>
      <c r="AGC171" s="2"/>
      <c r="AGD171" s="2"/>
      <c r="AGE171" s="2"/>
      <c r="AGF171" s="2"/>
      <c r="AGG171" s="2"/>
      <c r="AGH171" s="2"/>
      <c r="AGI171" s="2"/>
      <c r="AGJ171" s="2"/>
      <c r="AGK171" s="2"/>
      <c r="AGL171" s="2"/>
      <c r="AGM171" s="2"/>
      <c r="AGN171" s="2"/>
      <c r="AGO171" s="2"/>
      <c r="AGP171" s="2"/>
      <c r="AGQ171" s="2"/>
      <c r="AGR171" s="2"/>
      <c r="AGS171" s="2"/>
      <c r="AGT171" s="2"/>
      <c r="AGU171" s="2"/>
      <c r="AGV171" s="2"/>
      <c r="AGW171" s="2"/>
      <c r="AGX171" s="2"/>
      <c r="AGY171" s="2"/>
      <c r="AGZ171" s="2"/>
      <c r="AHA171" s="2"/>
      <c r="AHB171" s="2"/>
      <c r="AHC171" s="2"/>
      <c r="AHD171" s="2"/>
      <c r="AHE171" s="2"/>
      <c r="AHF171" s="2"/>
      <c r="AHG171" s="2"/>
      <c r="AHH171" s="2"/>
      <c r="AHI171" s="2"/>
      <c r="AHJ171" s="2"/>
      <c r="AHK171" s="2"/>
      <c r="AHL171" s="2"/>
      <c r="AHM171" s="2"/>
      <c r="AHN171" s="2"/>
      <c r="AHO171" s="2"/>
      <c r="AHP171" s="2"/>
      <c r="AHQ171" s="2"/>
      <c r="AHR171" s="2"/>
      <c r="AHS171" s="2"/>
      <c r="AHT171" s="2"/>
      <c r="AHU171" s="2"/>
      <c r="AHV171" s="2"/>
      <c r="AHW171" s="2"/>
      <c r="AHX171" s="2"/>
      <c r="AHY171" s="2"/>
      <c r="AHZ171" s="2"/>
      <c r="AIA171" s="2"/>
      <c r="AIB171" s="2"/>
      <c r="AIC171" s="2"/>
      <c r="AID171" s="2"/>
      <c r="AIE171" s="2"/>
      <c r="AIF171" s="2"/>
      <c r="AIG171" s="2"/>
      <c r="AIH171" s="2"/>
      <c r="AII171" s="2"/>
      <c r="AIJ171" s="2"/>
      <c r="AIK171" s="2"/>
      <c r="AIL171" s="2"/>
      <c r="AIM171" s="2"/>
      <c r="AIN171" s="2"/>
      <c r="AIO171" s="2"/>
      <c r="AIP171" s="2"/>
      <c r="AIQ171" s="2"/>
      <c r="AIR171" s="2"/>
      <c r="AIS171" s="2"/>
      <c r="AIT171" s="2"/>
      <c r="AIU171" s="2"/>
      <c r="AIV171" s="2"/>
      <c r="AIW171" s="2"/>
      <c r="AIX171" s="2"/>
      <c r="AIY171" s="2"/>
      <c r="AIZ171" s="2"/>
      <c r="AJA171" s="2"/>
      <c r="AJB171" s="2"/>
      <c r="AJC171" s="2"/>
      <c r="AJD171" s="2"/>
      <c r="AJE171" s="2"/>
      <c r="AJF171" s="2"/>
      <c r="AJG171" s="2"/>
      <c r="AJH171" s="2"/>
      <c r="AJI171" s="2"/>
      <c r="AJJ171" s="2"/>
      <c r="AJK171" s="2"/>
      <c r="AJL171" s="2"/>
      <c r="AJM171" s="2"/>
      <c r="AJN171" s="2"/>
      <c r="AJO171" s="2"/>
      <c r="AJP171" s="2"/>
      <c r="AJQ171" s="2"/>
      <c r="AJR171" s="2"/>
      <c r="AJS171" s="2"/>
      <c r="AJT171" s="2"/>
      <c r="AJU171" s="2"/>
      <c r="AJV171" s="2"/>
      <c r="AJW171" s="2"/>
      <c r="AJX171" s="2"/>
      <c r="AJY171" s="2"/>
      <c r="AJZ171" s="2"/>
      <c r="AKA171" s="2"/>
      <c r="AKB171" s="2"/>
      <c r="AKC171" s="2"/>
      <c r="AKD171" s="2"/>
      <c r="AKE171" s="2"/>
      <c r="AKF171" s="2"/>
      <c r="AKG171" s="2"/>
      <c r="AKH171" s="2"/>
      <c r="AKI171" s="2"/>
      <c r="AKJ171" s="2"/>
      <c r="AKK171" s="2"/>
      <c r="AKL171" s="2"/>
      <c r="AKM171" s="2"/>
      <c r="AKN171" s="2"/>
      <c r="AKO171" s="2"/>
      <c r="AKP171" s="2"/>
      <c r="AKQ171" s="2"/>
      <c r="AKR171" s="2"/>
      <c r="AKS171" s="2"/>
      <c r="AKT171" s="2"/>
      <c r="AKU171" s="2"/>
      <c r="AKV171" s="2"/>
      <c r="AKW171" s="2"/>
      <c r="AKX171" s="2"/>
      <c r="AKY171" s="2"/>
      <c r="AKZ171" s="2"/>
      <c r="ALA171" s="2"/>
      <c r="ALB171" s="2"/>
      <c r="ALC171" s="2"/>
      <c r="ALD171" s="2"/>
      <c r="ALE171" s="2"/>
      <c r="ALF171" s="2"/>
      <c r="ALG171" s="2"/>
      <c r="ALH171" s="2"/>
      <c r="ALI171" s="2"/>
      <c r="ALJ171" s="2"/>
      <c r="ALK171" s="2"/>
      <c r="ALL171" s="2"/>
      <c r="ALM171" s="2"/>
      <c r="ALN171" s="2"/>
      <c r="ALO171" s="2"/>
      <c r="ALP171" s="2"/>
      <c r="ALQ171" s="2"/>
      <c r="ALR171" s="2"/>
      <c r="ALS171" s="2"/>
      <c r="ALT171" s="2"/>
      <c r="ALU171" s="2"/>
      <c r="ALV171" s="2"/>
      <c r="ALW171" s="2"/>
      <c r="ALX171" s="2"/>
      <c r="ALY171" s="2"/>
      <c r="ALZ171" s="2"/>
      <c r="AMA171" s="2"/>
      <c r="AMB171" s="2"/>
      <c r="AMC171" s="2"/>
      <c r="AMD171" s="2"/>
      <c r="AME171" s="2"/>
      <c r="AMF171" s="2"/>
      <c r="AMG171" s="2"/>
      <c r="AMH171" s="2"/>
      <c r="AMI171" s="2"/>
      <c r="AMJ171" s="2"/>
      <c r="AMK171" s="2"/>
    </row>
    <row r="172" spans="2:1025" ht="13.8" x14ac:dyDescent="0.25">
      <c r="B172" s="1"/>
      <c r="C172" s="1"/>
      <c r="AL172" s="2"/>
      <c r="AM172" s="2"/>
      <c r="AN172" s="2"/>
      <c r="AO172" s="284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  <c r="LM172" s="2"/>
      <c r="LN172" s="2"/>
      <c r="LO172" s="2"/>
      <c r="LP172" s="2"/>
      <c r="LQ172" s="2"/>
      <c r="LR172" s="2"/>
      <c r="LS172" s="2"/>
      <c r="LT172" s="2"/>
      <c r="LU172" s="2"/>
      <c r="LV172" s="2"/>
      <c r="LW172" s="2"/>
      <c r="LX172" s="2"/>
      <c r="LY172" s="2"/>
      <c r="LZ172" s="2"/>
      <c r="MA172" s="2"/>
      <c r="MB172" s="2"/>
      <c r="MC172" s="2"/>
      <c r="MD172" s="2"/>
      <c r="ME172" s="2"/>
      <c r="MF172" s="2"/>
      <c r="MG172" s="2"/>
      <c r="MH172" s="2"/>
      <c r="MI172" s="2"/>
      <c r="MJ172" s="2"/>
      <c r="MK172" s="2"/>
      <c r="ML172" s="2"/>
      <c r="MM172" s="2"/>
      <c r="MN172" s="2"/>
      <c r="MO172" s="2"/>
      <c r="MP172" s="2"/>
      <c r="MQ172" s="2"/>
      <c r="MR172" s="2"/>
      <c r="MS172" s="2"/>
      <c r="MT172" s="2"/>
      <c r="MU172" s="2"/>
      <c r="MV172" s="2"/>
      <c r="MW172" s="2"/>
      <c r="MX172" s="2"/>
      <c r="MY172" s="2"/>
      <c r="MZ172" s="2"/>
      <c r="NA172" s="2"/>
      <c r="NB172" s="2"/>
      <c r="NC172" s="2"/>
      <c r="ND172" s="2"/>
      <c r="NE172" s="2"/>
      <c r="NF172" s="2"/>
      <c r="NG172" s="2"/>
      <c r="NH172" s="2"/>
      <c r="NI172" s="2"/>
      <c r="NJ172" s="2"/>
      <c r="NK172" s="2"/>
      <c r="NL172" s="2"/>
      <c r="NM172" s="2"/>
      <c r="NN172" s="2"/>
      <c r="NO172" s="2"/>
      <c r="NP172" s="2"/>
      <c r="NQ172" s="2"/>
      <c r="NR172" s="2"/>
      <c r="NS172" s="2"/>
      <c r="NT172" s="2"/>
      <c r="NU172" s="2"/>
      <c r="NV172" s="2"/>
      <c r="NW172" s="2"/>
      <c r="NX172" s="2"/>
      <c r="NY172" s="2"/>
      <c r="NZ172" s="2"/>
      <c r="OA172" s="2"/>
      <c r="OB172" s="2"/>
      <c r="OC172" s="2"/>
      <c r="OD172" s="2"/>
      <c r="OE172" s="2"/>
      <c r="OF172" s="2"/>
      <c r="OG172" s="2"/>
      <c r="OH172" s="2"/>
      <c r="OI172" s="2"/>
      <c r="OJ172" s="2"/>
      <c r="OK172" s="2"/>
      <c r="OL172" s="2"/>
      <c r="OM172" s="2"/>
      <c r="ON172" s="2"/>
      <c r="OO172" s="2"/>
      <c r="OP172" s="2"/>
      <c r="OQ172" s="2"/>
      <c r="OR172" s="2"/>
      <c r="OS172" s="2"/>
      <c r="OT172" s="2"/>
      <c r="OU172" s="2"/>
      <c r="OV172" s="2"/>
      <c r="OW172" s="2"/>
      <c r="OX172" s="2"/>
      <c r="OY172" s="2"/>
      <c r="OZ172" s="2"/>
      <c r="PA172" s="2"/>
      <c r="PB172" s="2"/>
      <c r="PC172" s="2"/>
      <c r="PD172" s="2"/>
      <c r="PE172" s="2"/>
      <c r="PF172" s="2"/>
      <c r="PG172" s="2"/>
      <c r="PH172" s="2"/>
      <c r="PI172" s="2"/>
      <c r="PJ172" s="2"/>
      <c r="PK172" s="2"/>
      <c r="PL172" s="2"/>
      <c r="PM172" s="2"/>
      <c r="PN172" s="2"/>
      <c r="PO172" s="2"/>
      <c r="PP172" s="2"/>
      <c r="PQ172" s="2"/>
      <c r="PR172" s="2"/>
      <c r="PS172" s="2"/>
      <c r="PT172" s="2"/>
      <c r="PU172" s="2"/>
      <c r="PV172" s="2"/>
      <c r="PW172" s="2"/>
      <c r="PX172" s="2"/>
      <c r="PY172" s="2"/>
      <c r="PZ172" s="2"/>
      <c r="QA172" s="2"/>
      <c r="QB172" s="2"/>
      <c r="QC172" s="2"/>
      <c r="QD172" s="2"/>
      <c r="QE172" s="2"/>
      <c r="QF172" s="2"/>
      <c r="QG172" s="2"/>
      <c r="QH172" s="2"/>
      <c r="QI172" s="2"/>
      <c r="QJ172" s="2"/>
      <c r="QK172" s="2"/>
      <c r="QL172" s="2"/>
      <c r="QM172" s="2"/>
      <c r="QN172" s="2"/>
      <c r="QO172" s="2"/>
      <c r="QP172" s="2"/>
      <c r="QQ172" s="2"/>
      <c r="QR172" s="2"/>
      <c r="QS172" s="2"/>
      <c r="QT172" s="2"/>
      <c r="QU172" s="2"/>
      <c r="QV172" s="2"/>
      <c r="QW172" s="2"/>
      <c r="QX172" s="2"/>
      <c r="QY172" s="2"/>
      <c r="QZ172" s="2"/>
      <c r="RA172" s="2"/>
      <c r="RB172" s="2"/>
      <c r="RC172" s="2"/>
      <c r="RD172" s="2"/>
      <c r="RE172" s="2"/>
      <c r="RF172" s="2"/>
      <c r="RG172" s="2"/>
      <c r="RH172" s="2"/>
      <c r="RI172" s="2"/>
      <c r="RJ172" s="2"/>
      <c r="RK172" s="2"/>
      <c r="RL172" s="2"/>
      <c r="RM172" s="2"/>
      <c r="RN172" s="2"/>
      <c r="RO172" s="2"/>
      <c r="RP172" s="2"/>
      <c r="RQ172" s="2"/>
      <c r="RR172" s="2"/>
      <c r="RS172" s="2"/>
      <c r="RT172" s="2"/>
      <c r="RU172" s="2"/>
      <c r="RV172" s="2"/>
      <c r="RW172" s="2"/>
      <c r="RX172" s="2"/>
      <c r="RY172" s="2"/>
      <c r="RZ172" s="2"/>
      <c r="SA172" s="2"/>
      <c r="SB172" s="2"/>
      <c r="SC172" s="2"/>
      <c r="SD172" s="2"/>
      <c r="SE172" s="2"/>
      <c r="SF172" s="2"/>
      <c r="SG172" s="2"/>
      <c r="SH172" s="2"/>
      <c r="SI172" s="2"/>
      <c r="SJ172" s="2"/>
      <c r="SK172" s="2"/>
      <c r="SL172" s="2"/>
      <c r="SM172" s="2"/>
      <c r="SN172" s="2"/>
      <c r="SO172" s="2"/>
      <c r="SP172" s="2"/>
      <c r="SQ172" s="2"/>
      <c r="SR172" s="2"/>
      <c r="SS172" s="2"/>
      <c r="ST172" s="2"/>
      <c r="SU172" s="2"/>
      <c r="SV172" s="2"/>
      <c r="SW172" s="2"/>
      <c r="SX172" s="2"/>
      <c r="SY172" s="2"/>
      <c r="SZ172" s="2"/>
      <c r="TA172" s="2"/>
      <c r="TB172" s="2"/>
      <c r="TC172" s="2"/>
      <c r="TD172" s="2"/>
      <c r="TE172" s="2"/>
      <c r="TF172" s="2"/>
      <c r="TG172" s="2"/>
      <c r="TH172" s="2"/>
      <c r="TI172" s="2"/>
      <c r="TJ172" s="2"/>
      <c r="TK172" s="2"/>
      <c r="TL172" s="2"/>
      <c r="TM172" s="2"/>
      <c r="TN172" s="2"/>
      <c r="TO172" s="2"/>
      <c r="TP172" s="2"/>
      <c r="TQ172" s="2"/>
      <c r="TR172" s="2"/>
      <c r="TS172" s="2"/>
      <c r="TT172" s="2"/>
      <c r="TU172" s="2"/>
      <c r="TV172" s="2"/>
      <c r="TW172" s="2"/>
      <c r="TX172" s="2"/>
      <c r="TY172" s="2"/>
      <c r="TZ172" s="2"/>
      <c r="UA172" s="2"/>
      <c r="UB172" s="2"/>
      <c r="UC172" s="2"/>
      <c r="UD172" s="2"/>
      <c r="UE172" s="2"/>
      <c r="UF172" s="2"/>
      <c r="UG172" s="2"/>
      <c r="UH172" s="2"/>
      <c r="UI172" s="2"/>
      <c r="UJ172" s="2"/>
      <c r="UK172" s="2"/>
      <c r="UL172" s="2"/>
      <c r="UM172" s="2"/>
      <c r="UN172" s="2"/>
      <c r="UO172" s="2"/>
      <c r="UP172" s="2"/>
      <c r="UQ172" s="2"/>
      <c r="UR172" s="2"/>
      <c r="US172" s="2"/>
      <c r="UT172" s="2"/>
      <c r="UU172" s="2"/>
      <c r="UV172" s="2"/>
      <c r="UW172" s="2"/>
      <c r="UX172" s="2"/>
      <c r="UY172" s="2"/>
      <c r="UZ172" s="2"/>
      <c r="VA172" s="2"/>
      <c r="VB172" s="2"/>
      <c r="VC172" s="2"/>
      <c r="VD172" s="2"/>
      <c r="VE172" s="2"/>
      <c r="VF172" s="2"/>
      <c r="VG172" s="2"/>
      <c r="VH172" s="2"/>
      <c r="VI172" s="2"/>
      <c r="VJ172" s="2"/>
      <c r="VK172" s="2"/>
      <c r="VL172" s="2"/>
      <c r="VM172" s="2"/>
      <c r="VN172" s="2"/>
      <c r="VO172" s="2"/>
      <c r="VP172" s="2"/>
      <c r="VQ172" s="2"/>
      <c r="VR172" s="2"/>
      <c r="VS172" s="2"/>
      <c r="VT172" s="2"/>
      <c r="VU172" s="2"/>
      <c r="VV172" s="2"/>
      <c r="VW172" s="2"/>
      <c r="VX172" s="2"/>
      <c r="VY172" s="2"/>
      <c r="VZ172" s="2"/>
      <c r="WA172" s="2"/>
      <c r="WB172" s="2"/>
      <c r="WC172" s="2"/>
      <c r="WD172" s="2"/>
      <c r="WE172" s="2"/>
      <c r="WF172" s="2"/>
      <c r="WG172" s="2"/>
      <c r="WH172" s="2"/>
      <c r="WI172" s="2"/>
      <c r="WJ172" s="2"/>
      <c r="WK172" s="2"/>
      <c r="WL172" s="2"/>
      <c r="WM172" s="2"/>
      <c r="WN172" s="2"/>
      <c r="WO172" s="2"/>
      <c r="WP172" s="2"/>
      <c r="WQ172" s="2"/>
      <c r="WR172" s="2"/>
      <c r="WS172" s="2"/>
      <c r="WT172" s="2"/>
      <c r="WU172" s="2"/>
      <c r="WV172" s="2"/>
      <c r="WW172" s="2"/>
      <c r="WX172" s="2"/>
      <c r="WY172" s="2"/>
      <c r="WZ172" s="2"/>
      <c r="XA172" s="2"/>
      <c r="XB172" s="2"/>
      <c r="XC172" s="2"/>
      <c r="XD172" s="2"/>
      <c r="XE172" s="2"/>
      <c r="XF172" s="2"/>
      <c r="XG172" s="2"/>
      <c r="XH172" s="2"/>
      <c r="XI172" s="2"/>
      <c r="XJ172" s="2"/>
      <c r="XK172" s="2"/>
      <c r="XL172" s="2"/>
      <c r="XM172" s="2"/>
      <c r="XN172" s="2"/>
      <c r="XO172" s="2"/>
      <c r="XP172" s="2"/>
      <c r="XQ172" s="2"/>
      <c r="XR172" s="2"/>
      <c r="XS172" s="2"/>
      <c r="XT172" s="2"/>
      <c r="XU172" s="2"/>
      <c r="XV172" s="2"/>
      <c r="XW172" s="2"/>
      <c r="XX172" s="2"/>
      <c r="XY172" s="2"/>
      <c r="XZ172" s="2"/>
      <c r="YA172" s="2"/>
      <c r="YB172" s="2"/>
      <c r="YC172" s="2"/>
      <c r="YD172" s="2"/>
      <c r="YE172" s="2"/>
      <c r="YF172" s="2"/>
      <c r="YG172" s="2"/>
      <c r="YH172" s="2"/>
      <c r="YI172" s="2"/>
      <c r="YJ172" s="2"/>
      <c r="YK172" s="2"/>
      <c r="YL172" s="2"/>
      <c r="YM172" s="2"/>
      <c r="YN172" s="2"/>
      <c r="YO172" s="2"/>
      <c r="YP172" s="2"/>
      <c r="YQ172" s="2"/>
      <c r="YR172" s="2"/>
      <c r="YS172" s="2"/>
      <c r="YT172" s="2"/>
      <c r="YU172" s="2"/>
      <c r="YV172" s="2"/>
      <c r="YW172" s="2"/>
      <c r="YX172" s="2"/>
      <c r="YY172" s="2"/>
      <c r="YZ172" s="2"/>
      <c r="ZA172" s="2"/>
      <c r="ZB172" s="2"/>
      <c r="ZC172" s="2"/>
      <c r="ZD172" s="2"/>
      <c r="ZE172" s="2"/>
      <c r="ZF172" s="2"/>
      <c r="ZG172" s="2"/>
      <c r="ZH172" s="2"/>
      <c r="ZI172" s="2"/>
      <c r="ZJ172" s="2"/>
      <c r="ZK172" s="2"/>
      <c r="ZL172" s="2"/>
      <c r="ZM172" s="2"/>
      <c r="ZN172" s="2"/>
      <c r="ZO172" s="2"/>
      <c r="ZP172" s="2"/>
      <c r="ZQ172" s="2"/>
      <c r="ZR172" s="2"/>
      <c r="ZS172" s="2"/>
      <c r="ZT172" s="2"/>
      <c r="ZU172" s="2"/>
      <c r="ZV172" s="2"/>
      <c r="ZW172" s="2"/>
      <c r="ZX172" s="2"/>
      <c r="ZY172" s="2"/>
      <c r="ZZ172" s="2"/>
      <c r="AAA172" s="2"/>
      <c r="AAB172" s="2"/>
      <c r="AAC172" s="2"/>
      <c r="AAD172" s="2"/>
      <c r="AAE172" s="2"/>
      <c r="AAF172" s="2"/>
      <c r="AAG172" s="2"/>
      <c r="AAH172" s="2"/>
      <c r="AAI172" s="2"/>
      <c r="AAJ172" s="2"/>
      <c r="AAK172" s="2"/>
      <c r="AAL172" s="2"/>
      <c r="AAM172" s="2"/>
      <c r="AAN172" s="2"/>
      <c r="AAO172" s="2"/>
      <c r="AAP172" s="2"/>
      <c r="AAQ172" s="2"/>
      <c r="AAR172" s="2"/>
      <c r="AAS172" s="2"/>
      <c r="AAT172" s="2"/>
      <c r="AAU172" s="2"/>
      <c r="AAV172" s="2"/>
      <c r="AAW172" s="2"/>
      <c r="AAX172" s="2"/>
      <c r="AAY172" s="2"/>
      <c r="AAZ172" s="2"/>
      <c r="ABA172" s="2"/>
      <c r="ABB172" s="2"/>
      <c r="ABC172" s="2"/>
      <c r="ABD172" s="2"/>
      <c r="ABE172" s="2"/>
      <c r="ABF172" s="2"/>
      <c r="ABG172" s="2"/>
      <c r="ABH172" s="2"/>
      <c r="ABI172" s="2"/>
      <c r="ABJ172" s="2"/>
      <c r="ABK172" s="2"/>
      <c r="ABL172" s="2"/>
      <c r="ABM172" s="2"/>
      <c r="ABN172" s="2"/>
      <c r="ABO172" s="2"/>
      <c r="ABP172" s="2"/>
      <c r="ABQ172" s="2"/>
      <c r="ABR172" s="2"/>
      <c r="ABS172" s="2"/>
      <c r="ABT172" s="2"/>
      <c r="ABU172" s="2"/>
      <c r="ABV172" s="2"/>
      <c r="ABW172" s="2"/>
      <c r="ABX172" s="2"/>
      <c r="ABY172" s="2"/>
      <c r="ABZ172" s="2"/>
      <c r="ACA172" s="2"/>
      <c r="ACB172" s="2"/>
      <c r="ACC172" s="2"/>
      <c r="ACD172" s="2"/>
      <c r="ACE172" s="2"/>
      <c r="ACF172" s="2"/>
      <c r="ACG172" s="2"/>
      <c r="ACH172" s="2"/>
      <c r="ACI172" s="2"/>
      <c r="ACJ172" s="2"/>
      <c r="ACK172" s="2"/>
      <c r="ACL172" s="2"/>
      <c r="ACM172" s="2"/>
      <c r="ACN172" s="2"/>
      <c r="ACO172" s="2"/>
      <c r="ACP172" s="2"/>
      <c r="ACQ172" s="2"/>
      <c r="ACR172" s="2"/>
      <c r="ACS172" s="2"/>
      <c r="ACT172" s="2"/>
      <c r="ACU172" s="2"/>
      <c r="ACV172" s="2"/>
      <c r="ACW172" s="2"/>
      <c r="ACX172" s="2"/>
      <c r="ACY172" s="2"/>
      <c r="ACZ172" s="2"/>
      <c r="ADA172" s="2"/>
      <c r="ADB172" s="2"/>
      <c r="ADC172" s="2"/>
      <c r="ADD172" s="2"/>
      <c r="ADE172" s="2"/>
      <c r="ADF172" s="2"/>
      <c r="ADG172" s="2"/>
      <c r="ADH172" s="2"/>
      <c r="ADI172" s="2"/>
      <c r="ADJ172" s="2"/>
      <c r="ADK172" s="2"/>
      <c r="ADL172" s="2"/>
      <c r="ADM172" s="2"/>
      <c r="ADN172" s="2"/>
      <c r="ADO172" s="2"/>
      <c r="ADP172" s="2"/>
      <c r="ADQ172" s="2"/>
      <c r="ADR172" s="2"/>
      <c r="ADS172" s="2"/>
      <c r="ADT172" s="2"/>
      <c r="ADU172" s="2"/>
      <c r="ADV172" s="2"/>
      <c r="ADW172" s="2"/>
      <c r="ADX172" s="2"/>
      <c r="ADY172" s="2"/>
      <c r="ADZ172" s="2"/>
      <c r="AEA172" s="2"/>
      <c r="AEB172" s="2"/>
      <c r="AEC172" s="2"/>
      <c r="AED172" s="2"/>
      <c r="AEE172" s="2"/>
      <c r="AEF172" s="2"/>
      <c r="AEG172" s="2"/>
      <c r="AEH172" s="2"/>
      <c r="AEI172" s="2"/>
      <c r="AEJ172" s="2"/>
      <c r="AEK172" s="2"/>
      <c r="AEL172" s="2"/>
      <c r="AEM172" s="2"/>
      <c r="AEN172" s="2"/>
      <c r="AEO172" s="2"/>
      <c r="AEP172" s="2"/>
      <c r="AEQ172" s="2"/>
      <c r="AER172" s="2"/>
      <c r="AES172" s="2"/>
      <c r="AET172" s="2"/>
      <c r="AEU172" s="2"/>
      <c r="AEV172" s="2"/>
      <c r="AEW172" s="2"/>
      <c r="AEX172" s="2"/>
      <c r="AEY172" s="2"/>
      <c r="AEZ172" s="2"/>
      <c r="AFA172" s="2"/>
      <c r="AFB172" s="2"/>
      <c r="AFC172" s="2"/>
      <c r="AFD172" s="2"/>
      <c r="AFE172" s="2"/>
      <c r="AFF172" s="2"/>
      <c r="AFG172" s="2"/>
      <c r="AFH172" s="2"/>
      <c r="AFI172" s="2"/>
      <c r="AFJ172" s="2"/>
      <c r="AFK172" s="2"/>
      <c r="AFL172" s="2"/>
      <c r="AFM172" s="2"/>
      <c r="AFN172" s="2"/>
      <c r="AFO172" s="2"/>
      <c r="AFP172" s="2"/>
      <c r="AFQ172" s="2"/>
      <c r="AFR172" s="2"/>
      <c r="AFS172" s="2"/>
      <c r="AFT172" s="2"/>
      <c r="AFU172" s="2"/>
      <c r="AFV172" s="2"/>
      <c r="AFW172" s="2"/>
      <c r="AFX172" s="2"/>
      <c r="AFY172" s="2"/>
      <c r="AFZ172" s="2"/>
      <c r="AGA172" s="2"/>
      <c r="AGB172" s="2"/>
      <c r="AGC172" s="2"/>
      <c r="AGD172" s="2"/>
      <c r="AGE172" s="2"/>
      <c r="AGF172" s="2"/>
      <c r="AGG172" s="2"/>
      <c r="AGH172" s="2"/>
      <c r="AGI172" s="2"/>
      <c r="AGJ172" s="2"/>
      <c r="AGK172" s="2"/>
      <c r="AGL172" s="2"/>
      <c r="AGM172" s="2"/>
      <c r="AGN172" s="2"/>
      <c r="AGO172" s="2"/>
      <c r="AGP172" s="2"/>
      <c r="AGQ172" s="2"/>
      <c r="AGR172" s="2"/>
      <c r="AGS172" s="2"/>
      <c r="AGT172" s="2"/>
      <c r="AGU172" s="2"/>
      <c r="AGV172" s="2"/>
      <c r="AGW172" s="2"/>
      <c r="AGX172" s="2"/>
      <c r="AGY172" s="2"/>
      <c r="AGZ172" s="2"/>
      <c r="AHA172" s="2"/>
      <c r="AHB172" s="2"/>
      <c r="AHC172" s="2"/>
      <c r="AHD172" s="2"/>
      <c r="AHE172" s="2"/>
      <c r="AHF172" s="2"/>
      <c r="AHG172" s="2"/>
      <c r="AHH172" s="2"/>
      <c r="AHI172" s="2"/>
      <c r="AHJ172" s="2"/>
      <c r="AHK172" s="2"/>
      <c r="AHL172" s="2"/>
      <c r="AHM172" s="2"/>
      <c r="AHN172" s="2"/>
      <c r="AHO172" s="2"/>
      <c r="AHP172" s="2"/>
      <c r="AHQ172" s="2"/>
      <c r="AHR172" s="2"/>
      <c r="AHS172" s="2"/>
      <c r="AHT172" s="2"/>
      <c r="AHU172" s="2"/>
      <c r="AHV172" s="2"/>
      <c r="AHW172" s="2"/>
      <c r="AHX172" s="2"/>
      <c r="AHY172" s="2"/>
      <c r="AHZ172" s="2"/>
      <c r="AIA172" s="2"/>
      <c r="AIB172" s="2"/>
      <c r="AIC172" s="2"/>
      <c r="AID172" s="2"/>
      <c r="AIE172" s="2"/>
      <c r="AIF172" s="2"/>
      <c r="AIG172" s="2"/>
      <c r="AIH172" s="2"/>
      <c r="AII172" s="2"/>
      <c r="AIJ172" s="2"/>
      <c r="AIK172" s="2"/>
      <c r="AIL172" s="2"/>
      <c r="AIM172" s="2"/>
      <c r="AIN172" s="2"/>
      <c r="AIO172" s="2"/>
      <c r="AIP172" s="2"/>
      <c r="AIQ172" s="2"/>
      <c r="AIR172" s="2"/>
      <c r="AIS172" s="2"/>
      <c r="AIT172" s="2"/>
      <c r="AIU172" s="2"/>
      <c r="AIV172" s="2"/>
      <c r="AIW172" s="2"/>
      <c r="AIX172" s="2"/>
      <c r="AIY172" s="2"/>
      <c r="AIZ172" s="2"/>
      <c r="AJA172" s="2"/>
      <c r="AJB172" s="2"/>
      <c r="AJC172" s="2"/>
      <c r="AJD172" s="2"/>
      <c r="AJE172" s="2"/>
      <c r="AJF172" s="2"/>
      <c r="AJG172" s="2"/>
      <c r="AJH172" s="2"/>
      <c r="AJI172" s="2"/>
      <c r="AJJ172" s="2"/>
      <c r="AJK172" s="2"/>
      <c r="AJL172" s="2"/>
      <c r="AJM172" s="2"/>
      <c r="AJN172" s="2"/>
      <c r="AJO172" s="2"/>
      <c r="AJP172" s="2"/>
      <c r="AJQ172" s="2"/>
      <c r="AJR172" s="2"/>
      <c r="AJS172" s="2"/>
      <c r="AJT172" s="2"/>
      <c r="AJU172" s="2"/>
      <c r="AJV172" s="2"/>
      <c r="AJW172" s="2"/>
      <c r="AJX172" s="2"/>
      <c r="AJY172" s="2"/>
      <c r="AJZ172" s="2"/>
      <c r="AKA172" s="2"/>
      <c r="AKB172" s="2"/>
      <c r="AKC172" s="2"/>
      <c r="AKD172" s="2"/>
      <c r="AKE172" s="2"/>
      <c r="AKF172" s="2"/>
      <c r="AKG172" s="2"/>
      <c r="AKH172" s="2"/>
      <c r="AKI172" s="2"/>
      <c r="AKJ172" s="2"/>
      <c r="AKK172" s="2"/>
      <c r="AKL172" s="2"/>
      <c r="AKM172" s="2"/>
      <c r="AKN172" s="2"/>
      <c r="AKO172" s="2"/>
      <c r="AKP172" s="2"/>
      <c r="AKQ172" s="2"/>
      <c r="AKR172" s="2"/>
      <c r="AKS172" s="2"/>
      <c r="AKT172" s="2"/>
      <c r="AKU172" s="2"/>
      <c r="AKV172" s="2"/>
      <c r="AKW172" s="2"/>
      <c r="AKX172" s="2"/>
      <c r="AKY172" s="2"/>
      <c r="AKZ172" s="2"/>
      <c r="ALA172" s="2"/>
      <c r="ALB172" s="2"/>
      <c r="ALC172" s="2"/>
      <c r="ALD172" s="2"/>
      <c r="ALE172" s="2"/>
      <c r="ALF172" s="2"/>
      <c r="ALG172" s="2"/>
      <c r="ALH172" s="2"/>
      <c r="ALI172" s="2"/>
      <c r="ALJ172" s="2"/>
      <c r="ALK172" s="2"/>
      <c r="ALL172" s="2"/>
      <c r="ALM172" s="2"/>
      <c r="ALN172" s="2"/>
      <c r="ALO172" s="2"/>
      <c r="ALP172" s="2"/>
      <c r="ALQ172" s="2"/>
      <c r="ALR172" s="2"/>
      <c r="ALS172" s="2"/>
      <c r="ALT172" s="2"/>
      <c r="ALU172" s="2"/>
      <c r="ALV172" s="2"/>
      <c r="ALW172" s="2"/>
      <c r="ALX172" s="2"/>
      <c r="ALY172" s="2"/>
      <c r="ALZ172" s="2"/>
      <c r="AMA172" s="2"/>
      <c r="AMB172" s="2"/>
      <c r="AMC172" s="2"/>
      <c r="AMD172" s="2"/>
      <c r="AME172" s="2"/>
      <c r="AMF172" s="2"/>
      <c r="AMG172" s="2"/>
      <c r="AMH172" s="2"/>
      <c r="AMI172" s="2"/>
      <c r="AMJ172" s="2"/>
      <c r="AMK172" s="2"/>
    </row>
    <row r="173" spans="2:1025" ht="13.8" x14ac:dyDescent="0.25">
      <c r="B173" s="1"/>
      <c r="C173" s="1"/>
      <c r="AL173" s="2"/>
      <c r="AM173" s="2"/>
      <c r="AN173" s="2"/>
      <c r="AO173" s="284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  <c r="LM173" s="2"/>
      <c r="LN173" s="2"/>
      <c r="LO173" s="2"/>
      <c r="LP173" s="2"/>
      <c r="LQ173" s="2"/>
      <c r="LR173" s="2"/>
      <c r="LS173" s="2"/>
      <c r="LT173" s="2"/>
      <c r="LU173" s="2"/>
      <c r="LV173" s="2"/>
      <c r="LW173" s="2"/>
      <c r="LX173" s="2"/>
      <c r="LY173" s="2"/>
      <c r="LZ173" s="2"/>
      <c r="MA173" s="2"/>
      <c r="MB173" s="2"/>
      <c r="MC173" s="2"/>
      <c r="MD173" s="2"/>
      <c r="ME173" s="2"/>
      <c r="MF173" s="2"/>
      <c r="MG173" s="2"/>
      <c r="MH173" s="2"/>
      <c r="MI173" s="2"/>
      <c r="MJ173" s="2"/>
      <c r="MK173" s="2"/>
      <c r="ML173" s="2"/>
      <c r="MM173" s="2"/>
      <c r="MN173" s="2"/>
      <c r="MO173" s="2"/>
      <c r="MP173" s="2"/>
      <c r="MQ173" s="2"/>
      <c r="MR173" s="2"/>
      <c r="MS173" s="2"/>
      <c r="MT173" s="2"/>
      <c r="MU173" s="2"/>
      <c r="MV173" s="2"/>
      <c r="MW173" s="2"/>
      <c r="MX173" s="2"/>
      <c r="MY173" s="2"/>
      <c r="MZ173" s="2"/>
      <c r="NA173" s="2"/>
      <c r="NB173" s="2"/>
      <c r="NC173" s="2"/>
      <c r="ND173" s="2"/>
      <c r="NE173" s="2"/>
      <c r="NF173" s="2"/>
      <c r="NG173" s="2"/>
      <c r="NH173" s="2"/>
      <c r="NI173" s="2"/>
      <c r="NJ173" s="2"/>
      <c r="NK173" s="2"/>
      <c r="NL173" s="2"/>
      <c r="NM173" s="2"/>
      <c r="NN173" s="2"/>
      <c r="NO173" s="2"/>
      <c r="NP173" s="2"/>
      <c r="NQ173" s="2"/>
      <c r="NR173" s="2"/>
      <c r="NS173" s="2"/>
      <c r="NT173" s="2"/>
      <c r="NU173" s="2"/>
      <c r="NV173" s="2"/>
      <c r="NW173" s="2"/>
      <c r="NX173" s="2"/>
      <c r="NY173" s="2"/>
      <c r="NZ173" s="2"/>
      <c r="OA173" s="2"/>
      <c r="OB173" s="2"/>
      <c r="OC173" s="2"/>
      <c r="OD173" s="2"/>
      <c r="OE173" s="2"/>
      <c r="OF173" s="2"/>
      <c r="OG173" s="2"/>
      <c r="OH173" s="2"/>
      <c r="OI173" s="2"/>
      <c r="OJ173" s="2"/>
      <c r="OK173" s="2"/>
      <c r="OL173" s="2"/>
      <c r="OM173" s="2"/>
      <c r="ON173" s="2"/>
      <c r="OO173" s="2"/>
      <c r="OP173" s="2"/>
      <c r="OQ173" s="2"/>
      <c r="OR173" s="2"/>
      <c r="OS173" s="2"/>
      <c r="OT173" s="2"/>
      <c r="OU173" s="2"/>
      <c r="OV173" s="2"/>
      <c r="OW173" s="2"/>
      <c r="OX173" s="2"/>
      <c r="OY173" s="2"/>
      <c r="OZ173" s="2"/>
      <c r="PA173" s="2"/>
      <c r="PB173" s="2"/>
      <c r="PC173" s="2"/>
      <c r="PD173" s="2"/>
      <c r="PE173" s="2"/>
      <c r="PF173" s="2"/>
      <c r="PG173" s="2"/>
      <c r="PH173" s="2"/>
      <c r="PI173" s="2"/>
      <c r="PJ173" s="2"/>
      <c r="PK173" s="2"/>
      <c r="PL173" s="2"/>
      <c r="PM173" s="2"/>
      <c r="PN173" s="2"/>
      <c r="PO173" s="2"/>
      <c r="PP173" s="2"/>
      <c r="PQ173" s="2"/>
      <c r="PR173" s="2"/>
      <c r="PS173" s="2"/>
      <c r="PT173" s="2"/>
      <c r="PU173" s="2"/>
      <c r="PV173" s="2"/>
      <c r="PW173" s="2"/>
      <c r="PX173" s="2"/>
      <c r="PY173" s="2"/>
      <c r="PZ173" s="2"/>
      <c r="QA173" s="2"/>
      <c r="QB173" s="2"/>
      <c r="QC173" s="2"/>
      <c r="QD173" s="2"/>
      <c r="QE173" s="2"/>
      <c r="QF173" s="2"/>
      <c r="QG173" s="2"/>
      <c r="QH173" s="2"/>
      <c r="QI173" s="2"/>
      <c r="QJ173" s="2"/>
      <c r="QK173" s="2"/>
      <c r="QL173" s="2"/>
      <c r="QM173" s="2"/>
      <c r="QN173" s="2"/>
      <c r="QO173" s="2"/>
      <c r="QP173" s="2"/>
      <c r="QQ173" s="2"/>
      <c r="QR173" s="2"/>
      <c r="QS173" s="2"/>
      <c r="QT173" s="2"/>
      <c r="QU173" s="2"/>
      <c r="QV173" s="2"/>
      <c r="QW173" s="2"/>
      <c r="QX173" s="2"/>
      <c r="QY173" s="2"/>
      <c r="QZ173" s="2"/>
      <c r="RA173" s="2"/>
      <c r="RB173" s="2"/>
      <c r="RC173" s="2"/>
      <c r="RD173" s="2"/>
      <c r="RE173" s="2"/>
      <c r="RF173" s="2"/>
      <c r="RG173" s="2"/>
      <c r="RH173" s="2"/>
      <c r="RI173" s="2"/>
      <c r="RJ173" s="2"/>
      <c r="RK173" s="2"/>
      <c r="RL173" s="2"/>
      <c r="RM173" s="2"/>
      <c r="RN173" s="2"/>
      <c r="RO173" s="2"/>
      <c r="RP173" s="2"/>
      <c r="RQ173" s="2"/>
      <c r="RR173" s="2"/>
      <c r="RS173" s="2"/>
      <c r="RT173" s="2"/>
      <c r="RU173" s="2"/>
      <c r="RV173" s="2"/>
      <c r="RW173" s="2"/>
      <c r="RX173" s="2"/>
      <c r="RY173" s="2"/>
      <c r="RZ173" s="2"/>
      <c r="SA173" s="2"/>
      <c r="SB173" s="2"/>
      <c r="SC173" s="2"/>
      <c r="SD173" s="2"/>
      <c r="SE173" s="2"/>
      <c r="SF173" s="2"/>
      <c r="SG173" s="2"/>
      <c r="SH173" s="2"/>
      <c r="SI173" s="2"/>
      <c r="SJ173" s="2"/>
      <c r="SK173" s="2"/>
      <c r="SL173" s="2"/>
      <c r="SM173" s="2"/>
      <c r="SN173" s="2"/>
      <c r="SO173" s="2"/>
      <c r="SP173" s="2"/>
      <c r="SQ173" s="2"/>
      <c r="SR173" s="2"/>
      <c r="SS173" s="2"/>
      <c r="ST173" s="2"/>
      <c r="SU173" s="2"/>
      <c r="SV173" s="2"/>
      <c r="SW173" s="2"/>
      <c r="SX173" s="2"/>
      <c r="SY173" s="2"/>
      <c r="SZ173" s="2"/>
      <c r="TA173" s="2"/>
      <c r="TB173" s="2"/>
      <c r="TC173" s="2"/>
      <c r="TD173" s="2"/>
      <c r="TE173" s="2"/>
      <c r="TF173" s="2"/>
      <c r="TG173" s="2"/>
      <c r="TH173" s="2"/>
      <c r="TI173" s="2"/>
      <c r="TJ173" s="2"/>
      <c r="TK173" s="2"/>
      <c r="TL173" s="2"/>
      <c r="TM173" s="2"/>
      <c r="TN173" s="2"/>
      <c r="TO173" s="2"/>
      <c r="TP173" s="2"/>
      <c r="TQ173" s="2"/>
      <c r="TR173" s="2"/>
      <c r="TS173" s="2"/>
      <c r="TT173" s="2"/>
      <c r="TU173" s="2"/>
      <c r="TV173" s="2"/>
      <c r="TW173" s="2"/>
      <c r="TX173" s="2"/>
      <c r="TY173" s="2"/>
      <c r="TZ173" s="2"/>
      <c r="UA173" s="2"/>
      <c r="UB173" s="2"/>
      <c r="UC173" s="2"/>
      <c r="UD173" s="2"/>
      <c r="UE173" s="2"/>
      <c r="UF173" s="2"/>
      <c r="UG173" s="2"/>
      <c r="UH173" s="2"/>
      <c r="UI173" s="2"/>
      <c r="UJ173" s="2"/>
      <c r="UK173" s="2"/>
      <c r="UL173" s="2"/>
      <c r="UM173" s="2"/>
      <c r="UN173" s="2"/>
      <c r="UO173" s="2"/>
      <c r="UP173" s="2"/>
      <c r="UQ173" s="2"/>
      <c r="UR173" s="2"/>
      <c r="US173" s="2"/>
      <c r="UT173" s="2"/>
      <c r="UU173" s="2"/>
      <c r="UV173" s="2"/>
      <c r="UW173" s="2"/>
      <c r="UX173" s="2"/>
      <c r="UY173" s="2"/>
      <c r="UZ173" s="2"/>
      <c r="VA173" s="2"/>
      <c r="VB173" s="2"/>
      <c r="VC173" s="2"/>
      <c r="VD173" s="2"/>
      <c r="VE173" s="2"/>
      <c r="VF173" s="2"/>
      <c r="VG173" s="2"/>
      <c r="VH173" s="2"/>
      <c r="VI173" s="2"/>
      <c r="VJ173" s="2"/>
      <c r="VK173" s="2"/>
      <c r="VL173" s="2"/>
      <c r="VM173" s="2"/>
      <c r="VN173" s="2"/>
      <c r="VO173" s="2"/>
      <c r="VP173" s="2"/>
      <c r="VQ173" s="2"/>
      <c r="VR173" s="2"/>
      <c r="VS173" s="2"/>
      <c r="VT173" s="2"/>
      <c r="VU173" s="2"/>
      <c r="VV173" s="2"/>
      <c r="VW173" s="2"/>
      <c r="VX173" s="2"/>
      <c r="VY173" s="2"/>
      <c r="VZ173" s="2"/>
      <c r="WA173" s="2"/>
      <c r="WB173" s="2"/>
      <c r="WC173" s="2"/>
      <c r="WD173" s="2"/>
      <c r="WE173" s="2"/>
      <c r="WF173" s="2"/>
      <c r="WG173" s="2"/>
      <c r="WH173" s="2"/>
      <c r="WI173" s="2"/>
      <c r="WJ173" s="2"/>
      <c r="WK173" s="2"/>
      <c r="WL173" s="2"/>
      <c r="WM173" s="2"/>
      <c r="WN173" s="2"/>
      <c r="WO173" s="2"/>
      <c r="WP173" s="2"/>
      <c r="WQ173" s="2"/>
      <c r="WR173" s="2"/>
      <c r="WS173" s="2"/>
      <c r="WT173" s="2"/>
      <c r="WU173" s="2"/>
      <c r="WV173" s="2"/>
      <c r="WW173" s="2"/>
      <c r="WX173" s="2"/>
      <c r="WY173" s="2"/>
      <c r="WZ173" s="2"/>
      <c r="XA173" s="2"/>
      <c r="XB173" s="2"/>
      <c r="XC173" s="2"/>
      <c r="XD173" s="2"/>
      <c r="XE173" s="2"/>
      <c r="XF173" s="2"/>
      <c r="XG173" s="2"/>
      <c r="XH173" s="2"/>
      <c r="XI173" s="2"/>
      <c r="XJ173" s="2"/>
      <c r="XK173" s="2"/>
      <c r="XL173" s="2"/>
      <c r="XM173" s="2"/>
      <c r="XN173" s="2"/>
      <c r="XO173" s="2"/>
      <c r="XP173" s="2"/>
      <c r="XQ173" s="2"/>
      <c r="XR173" s="2"/>
      <c r="XS173" s="2"/>
      <c r="XT173" s="2"/>
      <c r="XU173" s="2"/>
      <c r="XV173" s="2"/>
      <c r="XW173" s="2"/>
      <c r="XX173" s="2"/>
      <c r="XY173" s="2"/>
      <c r="XZ173" s="2"/>
      <c r="YA173" s="2"/>
      <c r="YB173" s="2"/>
      <c r="YC173" s="2"/>
      <c r="YD173" s="2"/>
      <c r="YE173" s="2"/>
      <c r="YF173" s="2"/>
      <c r="YG173" s="2"/>
      <c r="YH173" s="2"/>
      <c r="YI173" s="2"/>
      <c r="YJ173" s="2"/>
      <c r="YK173" s="2"/>
      <c r="YL173" s="2"/>
      <c r="YM173" s="2"/>
      <c r="YN173" s="2"/>
      <c r="YO173" s="2"/>
      <c r="YP173" s="2"/>
      <c r="YQ173" s="2"/>
      <c r="YR173" s="2"/>
      <c r="YS173" s="2"/>
      <c r="YT173" s="2"/>
      <c r="YU173" s="2"/>
      <c r="YV173" s="2"/>
      <c r="YW173" s="2"/>
      <c r="YX173" s="2"/>
      <c r="YY173" s="2"/>
      <c r="YZ173" s="2"/>
      <c r="ZA173" s="2"/>
      <c r="ZB173" s="2"/>
      <c r="ZC173" s="2"/>
      <c r="ZD173" s="2"/>
      <c r="ZE173" s="2"/>
      <c r="ZF173" s="2"/>
      <c r="ZG173" s="2"/>
      <c r="ZH173" s="2"/>
      <c r="ZI173" s="2"/>
      <c r="ZJ173" s="2"/>
      <c r="ZK173" s="2"/>
      <c r="ZL173" s="2"/>
      <c r="ZM173" s="2"/>
      <c r="ZN173" s="2"/>
      <c r="ZO173" s="2"/>
      <c r="ZP173" s="2"/>
      <c r="ZQ173" s="2"/>
      <c r="ZR173" s="2"/>
      <c r="ZS173" s="2"/>
      <c r="ZT173" s="2"/>
      <c r="ZU173" s="2"/>
      <c r="ZV173" s="2"/>
      <c r="ZW173" s="2"/>
      <c r="ZX173" s="2"/>
      <c r="ZY173" s="2"/>
      <c r="ZZ173" s="2"/>
      <c r="AAA173" s="2"/>
      <c r="AAB173" s="2"/>
      <c r="AAC173" s="2"/>
      <c r="AAD173" s="2"/>
      <c r="AAE173" s="2"/>
      <c r="AAF173" s="2"/>
      <c r="AAG173" s="2"/>
      <c r="AAH173" s="2"/>
      <c r="AAI173" s="2"/>
      <c r="AAJ173" s="2"/>
      <c r="AAK173" s="2"/>
      <c r="AAL173" s="2"/>
      <c r="AAM173" s="2"/>
      <c r="AAN173" s="2"/>
      <c r="AAO173" s="2"/>
      <c r="AAP173" s="2"/>
      <c r="AAQ173" s="2"/>
      <c r="AAR173" s="2"/>
      <c r="AAS173" s="2"/>
      <c r="AAT173" s="2"/>
      <c r="AAU173" s="2"/>
      <c r="AAV173" s="2"/>
      <c r="AAW173" s="2"/>
      <c r="AAX173" s="2"/>
      <c r="AAY173" s="2"/>
      <c r="AAZ173" s="2"/>
      <c r="ABA173" s="2"/>
      <c r="ABB173" s="2"/>
      <c r="ABC173" s="2"/>
      <c r="ABD173" s="2"/>
      <c r="ABE173" s="2"/>
      <c r="ABF173" s="2"/>
      <c r="ABG173" s="2"/>
      <c r="ABH173" s="2"/>
      <c r="ABI173" s="2"/>
      <c r="ABJ173" s="2"/>
      <c r="ABK173" s="2"/>
      <c r="ABL173" s="2"/>
      <c r="ABM173" s="2"/>
      <c r="ABN173" s="2"/>
      <c r="ABO173" s="2"/>
      <c r="ABP173" s="2"/>
      <c r="ABQ173" s="2"/>
      <c r="ABR173" s="2"/>
      <c r="ABS173" s="2"/>
      <c r="ABT173" s="2"/>
      <c r="ABU173" s="2"/>
      <c r="ABV173" s="2"/>
      <c r="ABW173" s="2"/>
      <c r="ABX173" s="2"/>
      <c r="ABY173" s="2"/>
      <c r="ABZ173" s="2"/>
      <c r="ACA173" s="2"/>
      <c r="ACB173" s="2"/>
      <c r="ACC173" s="2"/>
      <c r="ACD173" s="2"/>
      <c r="ACE173" s="2"/>
      <c r="ACF173" s="2"/>
      <c r="ACG173" s="2"/>
      <c r="ACH173" s="2"/>
      <c r="ACI173" s="2"/>
      <c r="ACJ173" s="2"/>
      <c r="ACK173" s="2"/>
      <c r="ACL173" s="2"/>
      <c r="ACM173" s="2"/>
      <c r="ACN173" s="2"/>
      <c r="ACO173" s="2"/>
      <c r="ACP173" s="2"/>
      <c r="ACQ173" s="2"/>
      <c r="ACR173" s="2"/>
      <c r="ACS173" s="2"/>
      <c r="ACT173" s="2"/>
      <c r="ACU173" s="2"/>
      <c r="ACV173" s="2"/>
      <c r="ACW173" s="2"/>
      <c r="ACX173" s="2"/>
      <c r="ACY173" s="2"/>
      <c r="ACZ173" s="2"/>
      <c r="ADA173" s="2"/>
      <c r="ADB173" s="2"/>
      <c r="ADC173" s="2"/>
      <c r="ADD173" s="2"/>
      <c r="ADE173" s="2"/>
      <c r="ADF173" s="2"/>
      <c r="ADG173" s="2"/>
      <c r="ADH173" s="2"/>
      <c r="ADI173" s="2"/>
      <c r="ADJ173" s="2"/>
      <c r="ADK173" s="2"/>
      <c r="ADL173" s="2"/>
      <c r="ADM173" s="2"/>
      <c r="ADN173" s="2"/>
      <c r="ADO173" s="2"/>
      <c r="ADP173" s="2"/>
      <c r="ADQ173" s="2"/>
      <c r="ADR173" s="2"/>
      <c r="ADS173" s="2"/>
      <c r="ADT173" s="2"/>
      <c r="ADU173" s="2"/>
      <c r="ADV173" s="2"/>
      <c r="ADW173" s="2"/>
      <c r="ADX173" s="2"/>
      <c r="ADY173" s="2"/>
      <c r="ADZ173" s="2"/>
      <c r="AEA173" s="2"/>
      <c r="AEB173" s="2"/>
      <c r="AEC173" s="2"/>
      <c r="AED173" s="2"/>
      <c r="AEE173" s="2"/>
      <c r="AEF173" s="2"/>
      <c r="AEG173" s="2"/>
      <c r="AEH173" s="2"/>
      <c r="AEI173" s="2"/>
      <c r="AEJ173" s="2"/>
      <c r="AEK173" s="2"/>
      <c r="AEL173" s="2"/>
      <c r="AEM173" s="2"/>
      <c r="AEN173" s="2"/>
      <c r="AEO173" s="2"/>
      <c r="AEP173" s="2"/>
      <c r="AEQ173" s="2"/>
      <c r="AER173" s="2"/>
      <c r="AES173" s="2"/>
      <c r="AET173" s="2"/>
      <c r="AEU173" s="2"/>
      <c r="AEV173" s="2"/>
      <c r="AEW173" s="2"/>
      <c r="AEX173" s="2"/>
      <c r="AEY173" s="2"/>
      <c r="AEZ173" s="2"/>
      <c r="AFA173" s="2"/>
      <c r="AFB173" s="2"/>
      <c r="AFC173" s="2"/>
      <c r="AFD173" s="2"/>
      <c r="AFE173" s="2"/>
      <c r="AFF173" s="2"/>
      <c r="AFG173" s="2"/>
      <c r="AFH173" s="2"/>
      <c r="AFI173" s="2"/>
      <c r="AFJ173" s="2"/>
      <c r="AFK173" s="2"/>
      <c r="AFL173" s="2"/>
      <c r="AFM173" s="2"/>
      <c r="AFN173" s="2"/>
      <c r="AFO173" s="2"/>
      <c r="AFP173" s="2"/>
      <c r="AFQ173" s="2"/>
      <c r="AFR173" s="2"/>
      <c r="AFS173" s="2"/>
      <c r="AFT173" s="2"/>
      <c r="AFU173" s="2"/>
      <c r="AFV173" s="2"/>
      <c r="AFW173" s="2"/>
      <c r="AFX173" s="2"/>
      <c r="AFY173" s="2"/>
      <c r="AFZ173" s="2"/>
      <c r="AGA173" s="2"/>
      <c r="AGB173" s="2"/>
      <c r="AGC173" s="2"/>
      <c r="AGD173" s="2"/>
      <c r="AGE173" s="2"/>
      <c r="AGF173" s="2"/>
      <c r="AGG173" s="2"/>
      <c r="AGH173" s="2"/>
      <c r="AGI173" s="2"/>
      <c r="AGJ173" s="2"/>
      <c r="AGK173" s="2"/>
      <c r="AGL173" s="2"/>
      <c r="AGM173" s="2"/>
      <c r="AGN173" s="2"/>
      <c r="AGO173" s="2"/>
      <c r="AGP173" s="2"/>
      <c r="AGQ173" s="2"/>
      <c r="AGR173" s="2"/>
      <c r="AGS173" s="2"/>
      <c r="AGT173" s="2"/>
      <c r="AGU173" s="2"/>
      <c r="AGV173" s="2"/>
      <c r="AGW173" s="2"/>
      <c r="AGX173" s="2"/>
      <c r="AGY173" s="2"/>
      <c r="AGZ173" s="2"/>
      <c r="AHA173" s="2"/>
      <c r="AHB173" s="2"/>
      <c r="AHC173" s="2"/>
      <c r="AHD173" s="2"/>
      <c r="AHE173" s="2"/>
      <c r="AHF173" s="2"/>
      <c r="AHG173" s="2"/>
      <c r="AHH173" s="2"/>
      <c r="AHI173" s="2"/>
      <c r="AHJ173" s="2"/>
      <c r="AHK173" s="2"/>
      <c r="AHL173" s="2"/>
      <c r="AHM173" s="2"/>
      <c r="AHN173" s="2"/>
      <c r="AHO173" s="2"/>
      <c r="AHP173" s="2"/>
      <c r="AHQ173" s="2"/>
      <c r="AHR173" s="2"/>
      <c r="AHS173" s="2"/>
      <c r="AHT173" s="2"/>
      <c r="AHU173" s="2"/>
      <c r="AHV173" s="2"/>
      <c r="AHW173" s="2"/>
      <c r="AHX173" s="2"/>
      <c r="AHY173" s="2"/>
      <c r="AHZ173" s="2"/>
      <c r="AIA173" s="2"/>
      <c r="AIB173" s="2"/>
      <c r="AIC173" s="2"/>
      <c r="AID173" s="2"/>
      <c r="AIE173" s="2"/>
      <c r="AIF173" s="2"/>
      <c r="AIG173" s="2"/>
      <c r="AIH173" s="2"/>
      <c r="AII173" s="2"/>
      <c r="AIJ173" s="2"/>
      <c r="AIK173" s="2"/>
      <c r="AIL173" s="2"/>
      <c r="AIM173" s="2"/>
      <c r="AIN173" s="2"/>
      <c r="AIO173" s="2"/>
      <c r="AIP173" s="2"/>
      <c r="AIQ173" s="2"/>
      <c r="AIR173" s="2"/>
      <c r="AIS173" s="2"/>
      <c r="AIT173" s="2"/>
      <c r="AIU173" s="2"/>
      <c r="AIV173" s="2"/>
      <c r="AIW173" s="2"/>
      <c r="AIX173" s="2"/>
      <c r="AIY173" s="2"/>
      <c r="AIZ173" s="2"/>
      <c r="AJA173" s="2"/>
      <c r="AJB173" s="2"/>
      <c r="AJC173" s="2"/>
      <c r="AJD173" s="2"/>
      <c r="AJE173" s="2"/>
      <c r="AJF173" s="2"/>
      <c r="AJG173" s="2"/>
      <c r="AJH173" s="2"/>
      <c r="AJI173" s="2"/>
      <c r="AJJ173" s="2"/>
      <c r="AJK173" s="2"/>
      <c r="AJL173" s="2"/>
      <c r="AJM173" s="2"/>
      <c r="AJN173" s="2"/>
      <c r="AJO173" s="2"/>
      <c r="AJP173" s="2"/>
      <c r="AJQ173" s="2"/>
      <c r="AJR173" s="2"/>
      <c r="AJS173" s="2"/>
      <c r="AJT173" s="2"/>
      <c r="AJU173" s="2"/>
      <c r="AJV173" s="2"/>
      <c r="AJW173" s="2"/>
      <c r="AJX173" s="2"/>
      <c r="AJY173" s="2"/>
      <c r="AJZ173" s="2"/>
      <c r="AKA173" s="2"/>
      <c r="AKB173" s="2"/>
      <c r="AKC173" s="2"/>
      <c r="AKD173" s="2"/>
      <c r="AKE173" s="2"/>
      <c r="AKF173" s="2"/>
      <c r="AKG173" s="2"/>
      <c r="AKH173" s="2"/>
      <c r="AKI173" s="2"/>
      <c r="AKJ173" s="2"/>
      <c r="AKK173" s="2"/>
      <c r="AKL173" s="2"/>
      <c r="AKM173" s="2"/>
      <c r="AKN173" s="2"/>
      <c r="AKO173" s="2"/>
      <c r="AKP173" s="2"/>
      <c r="AKQ173" s="2"/>
      <c r="AKR173" s="2"/>
      <c r="AKS173" s="2"/>
      <c r="AKT173" s="2"/>
      <c r="AKU173" s="2"/>
      <c r="AKV173" s="2"/>
      <c r="AKW173" s="2"/>
      <c r="AKX173" s="2"/>
      <c r="AKY173" s="2"/>
      <c r="AKZ173" s="2"/>
      <c r="ALA173" s="2"/>
      <c r="ALB173" s="2"/>
      <c r="ALC173" s="2"/>
      <c r="ALD173" s="2"/>
      <c r="ALE173" s="2"/>
      <c r="ALF173" s="2"/>
      <c r="ALG173" s="2"/>
      <c r="ALH173" s="2"/>
      <c r="ALI173" s="2"/>
      <c r="ALJ173" s="2"/>
      <c r="ALK173" s="2"/>
      <c r="ALL173" s="2"/>
      <c r="ALM173" s="2"/>
      <c r="ALN173" s="2"/>
      <c r="ALO173" s="2"/>
      <c r="ALP173" s="2"/>
      <c r="ALQ173" s="2"/>
      <c r="ALR173" s="2"/>
      <c r="ALS173" s="2"/>
      <c r="ALT173" s="2"/>
      <c r="ALU173" s="2"/>
      <c r="ALV173" s="2"/>
      <c r="ALW173" s="2"/>
      <c r="ALX173" s="2"/>
      <c r="ALY173" s="2"/>
      <c r="ALZ173" s="2"/>
      <c r="AMA173" s="2"/>
      <c r="AMB173" s="2"/>
      <c r="AMC173" s="2"/>
      <c r="AMD173" s="2"/>
      <c r="AME173" s="2"/>
      <c r="AMF173" s="2"/>
      <c r="AMG173" s="2"/>
      <c r="AMH173" s="2"/>
      <c r="AMI173" s="2"/>
      <c r="AMJ173" s="2"/>
      <c r="AMK173" s="2"/>
    </row>
    <row r="174" spans="2:1025" ht="13.8" x14ac:dyDescent="0.25">
      <c r="B174" s="1"/>
      <c r="C174" s="1"/>
      <c r="AL174" s="2"/>
      <c r="AM174" s="2"/>
      <c r="AN174" s="2"/>
      <c r="AO174" s="284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  <c r="LM174" s="2"/>
      <c r="LN174" s="2"/>
      <c r="LO174" s="2"/>
      <c r="LP174" s="2"/>
      <c r="LQ174" s="2"/>
      <c r="LR174" s="2"/>
      <c r="LS174" s="2"/>
      <c r="LT174" s="2"/>
      <c r="LU174" s="2"/>
      <c r="LV174" s="2"/>
      <c r="LW174" s="2"/>
      <c r="LX174" s="2"/>
      <c r="LY174" s="2"/>
      <c r="LZ174" s="2"/>
      <c r="MA174" s="2"/>
      <c r="MB174" s="2"/>
      <c r="MC174" s="2"/>
      <c r="MD174" s="2"/>
      <c r="ME174" s="2"/>
      <c r="MF174" s="2"/>
      <c r="MG174" s="2"/>
      <c r="MH174" s="2"/>
      <c r="MI174" s="2"/>
      <c r="MJ174" s="2"/>
      <c r="MK174" s="2"/>
      <c r="ML174" s="2"/>
      <c r="MM174" s="2"/>
      <c r="MN174" s="2"/>
      <c r="MO174" s="2"/>
      <c r="MP174" s="2"/>
      <c r="MQ174" s="2"/>
      <c r="MR174" s="2"/>
      <c r="MS174" s="2"/>
      <c r="MT174" s="2"/>
      <c r="MU174" s="2"/>
      <c r="MV174" s="2"/>
      <c r="MW174" s="2"/>
      <c r="MX174" s="2"/>
      <c r="MY174" s="2"/>
      <c r="MZ174" s="2"/>
      <c r="NA174" s="2"/>
      <c r="NB174" s="2"/>
      <c r="NC174" s="2"/>
      <c r="ND174" s="2"/>
      <c r="NE174" s="2"/>
      <c r="NF174" s="2"/>
      <c r="NG174" s="2"/>
      <c r="NH174" s="2"/>
      <c r="NI174" s="2"/>
      <c r="NJ174" s="2"/>
      <c r="NK174" s="2"/>
      <c r="NL174" s="2"/>
      <c r="NM174" s="2"/>
      <c r="NN174" s="2"/>
      <c r="NO174" s="2"/>
      <c r="NP174" s="2"/>
      <c r="NQ174" s="2"/>
      <c r="NR174" s="2"/>
      <c r="NS174" s="2"/>
      <c r="NT174" s="2"/>
      <c r="NU174" s="2"/>
      <c r="NV174" s="2"/>
      <c r="NW174" s="2"/>
      <c r="NX174" s="2"/>
      <c r="NY174" s="2"/>
      <c r="NZ174" s="2"/>
      <c r="OA174" s="2"/>
      <c r="OB174" s="2"/>
      <c r="OC174" s="2"/>
      <c r="OD174" s="2"/>
      <c r="OE174" s="2"/>
      <c r="OF174" s="2"/>
      <c r="OG174" s="2"/>
      <c r="OH174" s="2"/>
      <c r="OI174" s="2"/>
      <c r="OJ174" s="2"/>
      <c r="OK174" s="2"/>
      <c r="OL174" s="2"/>
      <c r="OM174" s="2"/>
      <c r="ON174" s="2"/>
      <c r="OO174" s="2"/>
      <c r="OP174" s="2"/>
      <c r="OQ174" s="2"/>
      <c r="OR174" s="2"/>
      <c r="OS174" s="2"/>
      <c r="OT174" s="2"/>
      <c r="OU174" s="2"/>
      <c r="OV174" s="2"/>
      <c r="OW174" s="2"/>
      <c r="OX174" s="2"/>
      <c r="OY174" s="2"/>
      <c r="OZ174" s="2"/>
      <c r="PA174" s="2"/>
      <c r="PB174" s="2"/>
      <c r="PC174" s="2"/>
      <c r="PD174" s="2"/>
      <c r="PE174" s="2"/>
      <c r="PF174" s="2"/>
      <c r="PG174" s="2"/>
      <c r="PH174" s="2"/>
      <c r="PI174" s="2"/>
      <c r="PJ174" s="2"/>
      <c r="PK174" s="2"/>
      <c r="PL174" s="2"/>
      <c r="PM174" s="2"/>
      <c r="PN174" s="2"/>
      <c r="PO174" s="2"/>
      <c r="PP174" s="2"/>
      <c r="PQ174" s="2"/>
      <c r="PR174" s="2"/>
      <c r="PS174" s="2"/>
      <c r="PT174" s="2"/>
      <c r="PU174" s="2"/>
      <c r="PV174" s="2"/>
      <c r="PW174" s="2"/>
      <c r="PX174" s="2"/>
      <c r="PY174" s="2"/>
      <c r="PZ174" s="2"/>
      <c r="QA174" s="2"/>
      <c r="QB174" s="2"/>
      <c r="QC174" s="2"/>
      <c r="QD174" s="2"/>
      <c r="QE174" s="2"/>
      <c r="QF174" s="2"/>
      <c r="QG174" s="2"/>
      <c r="QH174" s="2"/>
      <c r="QI174" s="2"/>
      <c r="QJ174" s="2"/>
      <c r="QK174" s="2"/>
      <c r="QL174" s="2"/>
      <c r="QM174" s="2"/>
      <c r="QN174" s="2"/>
      <c r="QO174" s="2"/>
      <c r="QP174" s="2"/>
      <c r="QQ174" s="2"/>
      <c r="QR174" s="2"/>
      <c r="QS174" s="2"/>
      <c r="QT174" s="2"/>
      <c r="QU174" s="2"/>
      <c r="QV174" s="2"/>
      <c r="QW174" s="2"/>
      <c r="QX174" s="2"/>
      <c r="QY174" s="2"/>
      <c r="QZ174" s="2"/>
      <c r="RA174" s="2"/>
      <c r="RB174" s="2"/>
      <c r="RC174" s="2"/>
      <c r="RD174" s="2"/>
      <c r="RE174" s="2"/>
      <c r="RF174" s="2"/>
      <c r="RG174" s="2"/>
      <c r="RH174" s="2"/>
      <c r="RI174" s="2"/>
      <c r="RJ174" s="2"/>
      <c r="RK174" s="2"/>
      <c r="RL174" s="2"/>
      <c r="RM174" s="2"/>
      <c r="RN174" s="2"/>
      <c r="RO174" s="2"/>
      <c r="RP174" s="2"/>
      <c r="RQ174" s="2"/>
      <c r="RR174" s="2"/>
      <c r="RS174" s="2"/>
      <c r="RT174" s="2"/>
      <c r="RU174" s="2"/>
      <c r="RV174" s="2"/>
      <c r="RW174" s="2"/>
      <c r="RX174" s="2"/>
      <c r="RY174" s="2"/>
      <c r="RZ174" s="2"/>
      <c r="SA174" s="2"/>
      <c r="SB174" s="2"/>
      <c r="SC174" s="2"/>
      <c r="SD174" s="2"/>
      <c r="SE174" s="2"/>
      <c r="SF174" s="2"/>
      <c r="SG174" s="2"/>
      <c r="SH174" s="2"/>
      <c r="SI174" s="2"/>
      <c r="SJ174" s="2"/>
      <c r="SK174" s="2"/>
      <c r="SL174" s="2"/>
      <c r="SM174" s="2"/>
      <c r="SN174" s="2"/>
      <c r="SO174" s="2"/>
      <c r="SP174" s="2"/>
      <c r="SQ174" s="2"/>
      <c r="SR174" s="2"/>
      <c r="SS174" s="2"/>
      <c r="ST174" s="2"/>
      <c r="SU174" s="2"/>
      <c r="SV174" s="2"/>
      <c r="SW174" s="2"/>
      <c r="SX174" s="2"/>
      <c r="SY174" s="2"/>
      <c r="SZ174" s="2"/>
      <c r="TA174" s="2"/>
      <c r="TB174" s="2"/>
      <c r="TC174" s="2"/>
      <c r="TD174" s="2"/>
      <c r="TE174" s="2"/>
      <c r="TF174" s="2"/>
      <c r="TG174" s="2"/>
      <c r="TH174" s="2"/>
      <c r="TI174" s="2"/>
      <c r="TJ174" s="2"/>
      <c r="TK174" s="2"/>
      <c r="TL174" s="2"/>
      <c r="TM174" s="2"/>
      <c r="TN174" s="2"/>
      <c r="TO174" s="2"/>
      <c r="TP174" s="2"/>
      <c r="TQ174" s="2"/>
      <c r="TR174" s="2"/>
      <c r="TS174" s="2"/>
      <c r="TT174" s="2"/>
      <c r="TU174" s="2"/>
      <c r="TV174" s="2"/>
      <c r="TW174" s="2"/>
      <c r="TX174" s="2"/>
      <c r="TY174" s="2"/>
      <c r="TZ174" s="2"/>
      <c r="UA174" s="2"/>
      <c r="UB174" s="2"/>
      <c r="UC174" s="2"/>
      <c r="UD174" s="2"/>
      <c r="UE174" s="2"/>
      <c r="UF174" s="2"/>
      <c r="UG174" s="2"/>
      <c r="UH174" s="2"/>
      <c r="UI174" s="2"/>
      <c r="UJ174" s="2"/>
      <c r="UK174" s="2"/>
      <c r="UL174" s="2"/>
      <c r="UM174" s="2"/>
      <c r="UN174" s="2"/>
      <c r="UO174" s="2"/>
      <c r="UP174" s="2"/>
      <c r="UQ174" s="2"/>
      <c r="UR174" s="2"/>
      <c r="US174" s="2"/>
      <c r="UT174" s="2"/>
      <c r="UU174" s="2"/>
      <c r="UV174" s="2"/>
      <c r="UW174" s="2"/>
      <c r="UX174" s="2"/>
      <c r="UY174" s="2"/>
      <c r="UZ174" s="2"/>
      <c r="VA174" s="2"/>
      <c r="VB174" s="2"/>
      <c r="VC174" s="2"/>
      <c r="VD174" s="2"/>
      <c r="VE174" s="2"/>
      <c r="VF174" s="2"/>
      <c r="VG174" s="2"/>
      <c r="VH174" s="2"/>
      <c r="VI174" s="2"/>
      <c r="VJ174" s="2"/>
      <c r="VK174" s="2"/>
      <c r="VL174" s="2"/>
      <c r="VM174" s="2"/>
      <c r="VN174" s="2"/>
      <c r="VO174" s="2"/>
      <c r="VP174" s="2"/>
      <c r="VQ174" s="2"/>
      <c r="VR174" s="2"/>
      <c r="VS174" s="2"/>
      <c r="VT174" s="2"/>
      <c r="VU174" s="2"/>
      <c r="VV174" s="2"/>
      <c r="VW174" s="2"/>
      <c r="VX174" s="2"/>
      <c r="VY174" s="2"/>
      <c r="VZ174" s="2"/>
      <c r="WA174" s="2"/>
      <c r="WB174" s="2"/>
      <c r="WC174" s="2"/>
      <c r="WD174" s="2"/>
      <c r="WE174" s="2"/>
      <c r="WF174" s="2"/>
      <c r="WG174" s="2"/>
      <c r="WH174" s="2"/>
      <c r="WI174" s="2"/>
      <c r="WJ174" s="2"/>
      <c r="WK174" s="2"/>
      <c r="WL174" s="2"/>
      <c r="WM174" s="2"/>
      <c r="WN174" s="2"/>
      <c r="WO174" s="2"/>
      <c r="WP174" s="2"/>
      <c r="WQ174" s="2"/>
      <c r="WR174" s="2"/>
      <c r="WS174" s="2"/>
      <c r="WT174" s="2"/>
      <c r="WU174" s="2"/>
      <c r="WV174" s="2"/>
      <c r="WW174" s="2"/>
      <c r="WX174" s="2"/>
      <c r="WY174" s="2"/>
      <c r="WZ174" s="2"/>
      <c r="XA174" s="2"/>
      <c r="XB174" s="2"/>
      <c r="XC174" s="2"/>
      <c r="XD174" s="2"/>
      <c r="XE174" s="2"/>
      <c r="XF174" s="2"/>
      <c r="XG174" s="2"/>
      <c r="XH174" s="2"/>
      <c r="XI174" s="2"/>
      <c r="XJ174" s="2"/>
      <c r="XK174" s="2"/>
      <c r="XL174" s="2"/>
      <c r="XM174" s="2"/>
      <c r="XN174" s="2"/>
      <c r="XO174" s="2"/>
      <c r="XP174" s="2"/>
      <c r="XQ174" s="2"/>
      <c r="XR174" s="2"/>
      <c r="XS174" s="2"/>
      <c r="XT174" s="2"/>
      <c r="XU174" s="2"/>
      <c r="XV174" s="2"/>
      <c r="XW174" s="2"/>
      <c r="XX174" s="2"/>
      <c r="XY174" s="2"/>
      <c r="XZ174" s="2"/>
      <c r="YA174" s="2"/>
      <c r="YB174" s="2"/>
      <c r="YC174" s="2"/>
      <c r="YD174" s="2"/>
      <c r="YE174" s="2"/>
      <c r="YF174" s="2"/>
      <c r="YG174" s="2"/>
      <c r="YH174" s="2"/>
      <c r="YI174" s="2"/>
      <c r="YJ174" s="2"/>
      <c r="YK174" s="2"/>
      <c r="YL174" s="2"/>
      <c r="YM174" s="2"/>
      <c r="YN174" s="2"/>
      <c r="YO174" s="2"/>
      <c r="YP174" s="2"/>
      <c r="YQ174" s="2"/>
      <c r="YR174" s="2"/>
      <c r="YS174" s="2"/>
      <c r="YT174" s="2"/>
      <c r="YU174" s="2"/>
      <c r="YV174" s="2"/>
      <c r="YW174" s="2"/>
      <c r="YX174" s="2"/>
      <c r="YY174" s="2"/>
      <c r="YZ174" s="2"/>
      <c r="ZA174" s="2"/>
      <c r="ZB174" s="2"/>
      <c r="ZC174" s="2"/>
      <c r="ZD174" s="2"/>
      <c r="ZE174" s="2"/>
      <c r="ZF174" s="2"/>
      <c r="ZG174" s="2"/>
      <c r="ZH174" s="2"/>
      <c r="ZI174" s="2"/>
      <c r="ZJ174" s="2"/>
      <c r="ZK174" s="2"/>
      <c r="ZL174" s="2"/>
      <c r="ZM174" s="2"/>
      <c r="ZN174" s="2"/>
      <c r="ZO174" s="2"/>
      <c r="ZP174" s="2"/>
      <c r="ZQ174" s="2"/>
      <c r="ZR174" s="2"/>
      <c r="ZS174" s="2"/>
      <c r="ZT174" s="2"/>
      <c r="ZU174" s="2"/>
      <c r="ZV174" s="2"/>
      <c r="ZW174" s="2"/>
      <c r="ZX174" s="2"/>
      <c r="ZY174" s="2"/>
      <c r="ZZ174" s="2"/>
      <c r="AAA174" s="2"/>
      <c r="AAB174" s="2"/>
      <c r="AAC174" s="2"/>
      <c r="AAD174" s="2"/>
      <c r="AAE174" s="2"/>
      <c r="AAF174" s="2"/>
      <c r="AAG174" s="2"/>
      <c r="AAH174" s="2"/>
      <c r="AAI174" s="2"/>
      <c r="AAJ174" s="2"/>
      <c r="AAK174" s="2"/>
      <c r="AAL174" s="2"/>
      <c r="AAM174" s="2"/>
      <c r="AAN174" s="2"/>
      <c r="AAO174" s="2"/>
      <c r="AAP174" s="2"/>
      <c r="AAQ174" s="2"/>
      <c r="AAR174" s="2"/>
      <c r="AAS174" s="2"/>
      <c r="AAT174" s="2"/>
      <c r="AAU174" s="2"/>
      <c r="AAV174" s="2"/>
      <c r="AAW174" s="2"/>
      <c r="AAX174" s="2"/>
      <c r="AAY174" s="2"/>
      <c r="AAZ174" s="2"/>
      <c r="ABA174" s="2"/>
      <c r="ABB174" s="2"/>
      <c r="ABC174" s="2"/>
      <c r="ABD174" s="2"/>
      <c r="ABE174" s="2"/>
      <c r="ABF174" s="2"/>
      <c r="ABG174" s="2"/>
      <c r="ABH174" s="2"/>
      <c r="ABI174" s="2"/>
      <c r="ABJ174" s="2"/>
      <c r="ABK174" s="2"/>
      <c r="ABL174" s="2"/>
      <c r="ABM174" s="2"/>
      <c r="ABN174" s="2"/>
      <c r="ABO174" s="2"/>
      <c r="ABP174" s="2"/>
      <c r="ABQ174" s="2"/>
      <c r="ABR174" s="2"/>
      <c r="ABS174" s="2"/>
      <c r="ABT174" s="2"/>
      <c r="ABU174" s="2"/>
      <c r="ABV174" s="2"/>
      <c r="ABW174" s="2"/>
      <c r="ABX174" s="2"/>
      <c r="ABY174" s="2"/>
      <c r="ABZ174" s="2"/>
      <c r="ACA174" s="2"/>
      <c r="ACB174" s="2"/>
      <c r="ACC174" s="2"/>
      <c r="ACD174" s="2"/>
      <c r="ACE174" s="2"/>
      <c r="ACF174" s="2"/>
      <c r="ACG174" s="2"/>
      <c r="ACH174" s="2"/>
      <c r="ACI174" s="2"/>
      <c r="ACJ174" s="2"/>
      <c r="ACK174" s="2"/>
      <c r="ACL174" s="2"/>
      <c r="ACM174" s="2"/>
      <c r="ACN174" s="2"/>
      <c r="ACO174" s="2"/>
      <c r="ACP174" s="2"/>
      <c r="ACQ174" s="2"/>
      <c r="ACR174" s="2"/>
      <c r="ACS174" s="2"/>
      <c r="ACT174" s="2"/>
      <c r="ACU174" s="2"/>
      <c r="ACV174" s="2"/>
      <c r="ACW174" s="2"/>
      <c r="ACX174" s="2"/>
      <c r="ACY174" s="2"/>
      <c r="ACZ174" s="2"/>
      <c r="ADA174" s="2"/>
      <c r="ADB174" s="2"/>
      <c r="ADC174" s="2"/>
      <c r="ADD174" s="2"/>
      <c r="ADE174" s="2"/>
      <c r="ADF174" s="2"/>
      <c r="ADG174" s="2"/>
      <c r="ADH174" s="2"/>
      <c r="ADI174" s="2"/>
      <c r="ADJ174" s="2"/>
      <c r="ADK174" s="2"/>
      <c r="ADL174" s="2"/>
      <c r="ADM174" s="2"/>
      <c r="ADN174" s="2"/>
      <c r="ADO174" s="2"/>
      <c r="ADP174" s="2"/>
      <c r="ADQ174" s="2"/>
      <c r="ADR174" s="2"/>
      <c r="ADS174" s="2"/>
      <c r="ADT174" s="2"/>
      <c r="ADU174" s="2"/>
      <c r="ADV174" s="2"/>
      <c r="ADW174" s="2"/>
      <c r="ADX174" s="2"/>
      <c r="ADY174" s="2"/>
      <c r="ADZ174" s="2"/>
      <c r="AEA174" s="2"/>
      <c r="AEB174" s="2"/>
      <c r="AEC174" s="2"/>
      <c r="AED174" s="2"/>
      <c r="AEE174" s="2"/>
      <c r="AEF174" s="2"/>
      <c r="AEG174" s="2"/>
      <c r="AEH174" s="2"/>
      <c r="AEI174" s="2"/>
      <c r="AEJ174" s="2"/>
      <c r="AEK174" s="2"/>
      <c r="AEL174" s="2"/>
      <c r="AEM174" s="2"/>
      <c r="AEN174" s="2"/>
      <c r="AEO174" s="2"/>
      <c r="AEP174" s="2"/>
      <c r="AEQ174" s="2"/>
      <c r="AER174" s="2"/>
      <c r="AES174" s="2"/>
      <c r="AET174" s="2"/>
      <c r="AEU174" s="2"/>
      <c r="AEV174" s="2"/>
      <c r="AEW174" s="2"/>
      <c r="AEX174" s="2"/>
      <c r="AEY174" s="2"/>
      <c r="AEZ174" s="2"/>
      <c r="AFA174" s="2"/>
      <c r="AFB174" s="2"/>
      <c r="AFC174" s="2"/>
      <c r="AFD174" s="2"/>
      <c r="AFE174" s="2"/>
      <c r="AFF174" s="2"/>
      <c r="AFG174" s="2"/>
      <c r="AFH174" s="2"/>
      <c r="AFI174" s="2"/>
      <c r="AFJ174" s="2"/>
      <c r="AFK174" s="2"/>
      <c r="AFL174" s="2"/>
      <c r="AFM174" s="2"/>
      <c r="AFN174" s="2"/>
      <c r="AFO174" s="2"/>
      <c r="AFP174" s="2"/>
      <c r="AFQ174" s="2"/>
      <c r="AFR174" s="2"/>
      <c r="AFS174" s="2"/>
      <c r="AFT174" s="2"/>
      <c r="AFU174" s="2"/>
      <c r="AFV174" s="2"/>
      <c r="AFW174" s="2"/>
      <c r="AFX174" s="2"/>
      <c r="AFY174" s="2"/>
      <c r="AFZ174" s="2"/>
      <c r="AGA174" s="2"/>
      <c r="AGB174" s="2"/>
      <c r="AGC174" s="2"/>
      <c r="AGD174" s="2"/>
      <c r="AGE174" s="2"/>
      <c r="AGF174" s="2"/>
      <c r="AGG174" s="2"/>
      <c r="AGH174" s="2"/>
      <c r="AGI174" s="2"/>
      <c r="AGJ174" s="2"/>
      <c r="AGK174" s="2"/>
      <c r="AGL174" s="2"/>
      <c r="AGM174" s="2"/>
      <c r="AGN174" s="2"/>
      <c r="AGO174" s="2"/>
      <c r="AGP174" s="2"/>
      <c r="AGQ174" s="2"/>
      <c r="AGR174" s="2"/>
      <c r="AGS174" s="2"/>
      <c r="AGT174" s="2"/>
      <c r="AGU174" s="2"/>
      <c r="AGV174" s="2"/>
      <c r="AGW174" s="2"/>
      <c r="AGX174" s="2"/>
      <c r="AGY174" s="2"/>
      <c r="AGZ174" s="2"/>
      <c r="AHA174" s="2"/>
      <c r="AHB174" s="2"/>
      <c r="AHC174" s="2"/>
      <c r="AHD174" s="2"/>
      <c r="AHE174" s="2"/>
      <c r="AHF174" s="2"/>
      <c r="AHG174" s="2"/>
      <c r="AHH174" s="2"/>
      <c r="AHI174" s="2"/>
      <c r="AHJ174" s="2"/>
      <c r="AHK174" s="2"/>
      <c r="AHL174" s="2"/>
      <c r="AHM174" s="2"/>
      <c r="AHN174" s="2"/>
      <c r="AHO174" s="2"/>
      <c r="AHP174" s="2"/>
      <c r="AHQ174" s="2"/>
      <c r="AHR174" s="2"/>
      <c r="AHS174" s="2"/>
      <c r="AHT174" s="2"/>
      <c r="AHU174" s="2"/>
      <c r="AHV174" s="2"/>
      <c r="AHW174" s="2"/>
      <c r="AHX174" s="2"/>
      <c r="AHY174" s="2"/>
      <c r="AHZ174" s="2"/>
      <c r="AIA174" s="2"/>
      <c r="AIB174" s="2"/>
      <c r="AIC174" s="2"/>
      <c r="AID174" s="2"/>
      <c r="AIE174" s="2"/>
      <c r="AIF174" s="2"/>
      <c r="AIG174" s="2"/>
      <c r="AIH174" s="2"/>
      <c r="AII174" s="2"/>
      <c r="AIJ174" s="2"/>
      <c r="AIK174" s="2"/>
      <c r="AIL174" s="2"/>
      <c r="AIM174" s="2"/>
      <c r="AIN174" s="2"/>
      <c r="AIO174" s="2"/>
      <c r="AIP174" s="2"/>
      <c r="AIQ174" s="2"/>
      <c r="AIR174" s="2"/>
      <c r="AIS174" s="2"/>
      <c r="AIT174" s="2"/>
      <c r="AIU174" s="2"/>
      <c r="AIV174" s="2"/>
      <c r="AIW174" s="2"/>
      <c r="AIX174" s="2"/>
      <c r="AIY174" s="2"/>
      <c r="AIZ174" s="2"/>
      <c r="AJA174" s="2"/>
      <c r="AJB174" s="2"/>
      <c r="AJC174" s="2"/>
      <c r="AJD174" s="2"/>
      <c r="AJE174" s="2"/>
      <c r="AJF174" s="2"/>
      <c r="AJG174" s="2"/>
      <c r="AJH174" s="2"/>
      <c r="AJI174" s="2"/>
      <c r="AJJ174" s="2"/>
      <c r="AJK174" s="2"/>
      <c r="AJL174" s="2"/>
      <c r="AJM174" s="2"/>
      <c r="AJN174" s="2"/>
      <c r="AJO174" s="2"/>
      <c r="AJP174" s="2"/>
      <c r="AJQ174" s="2"/>
      <c r="AJR174" s="2"/>
      <c r="AJS174" s="2"/>
      <c r="AJT174" s="2"/>
      <c r="AJU174" s="2"/>
      <c r="AJV174" s="2"/>
      <c r="AJW174" s="2"/>
      <c r="AJX174" s="2"/>
      <c r="AJY174" s="2"/>
      <c r="AJZ174" s="2"/>
      <c r="AKA174" s="2"/>
      <c r="AKB174" s="2"/>
      <c r="AKC174" s="2"/>
      <c r="AKD174" s="2"/>
      <c r="AKE174" s="2"/>
      <c r="AKF174" s="2"/>
      <c r="AKG174" s="2"/>
      <c r="AKH174" s="2"/>
      <c r="AKI174" s="2"/>
      <c r="AKJ174" s="2"/>
      <c r="AKK174" s="2"/>
      <c r="AKL174" s="2"/>
      <c r="AKM174" s="2"/>
      <c r="AKN174" s="2"/>
      <c r="AKO174" s="2"/>
      <c r="AKP174" s="2"/>
      <c r="AKQ174" s="2"/>
      <c r="AKR174" s="2"/>
      <c r="AKS174" s="2"/>
      <c r="AKT174" s="2"/>
      <c r="AKU174" s="2"/>
      <c r="AKV174" s="2"/>
      <c r="AKW174" s="2"/>
      <c r="AKX174" s="2"/>
      <c r="AKY174" s="2"/>
      <c r="AKZ174" s="2"/>
      <c r="ALA174" s="2"/>
      <c r="ALB174" s="2"/>
      <c r="ALC174" s="2"/>
      <c r="ALD174" s="2"/>
      <c r="ALE174" s="2"/>
      <c r="ALF174" s="2"/>
      <c r="ALG174" s="2"/>
      <c r="ALH174" s="2"/>
      <c r="ALI174" s="2"/>
      <c r="ALJ174" s="2"/>
      <c r="ALK174" s="2"/>
      <c r="ALL174" s="2"/>
      <c r="ALM174" s="2"/>
      <c r="ALN174" s="2"/>
      <c r="ALO174" s="2"/>
      <c r="ALP174" s="2"/>
      <c r="ALQ174" s="2"/>
      <c r="ALR174" s="2"/>
      <c r="ALS174" s="2"/>
      <c r="ALT174" s="2"/>
      <c r="ALU174" s="2"/>
      <c r="ALV174" s="2"/>
      <c r="ALW174" s="2"/>
      <c r="ALX174" s="2"/>
      <c r="ALY174" s="2"/>
      <c r="ALZ174" s="2"/>
      <c r="AMA174" s="2"/>
      <c r="AMB174" s="2"/>
      <c r="AMC174" s="2"/>
      <c r="AMD174" s="2"/>
      <c r="AME174" s="2"/>
      <c r="AMF174" s="2"/>
      <c r="AMG174" s="2"/>
      <c r="AMH174" s="2"/>
      <c r="AMI174" s="2"/>
      <c r="AMJ174" s="2"/>
      <c r="AMK174" s="2"/>
    </row>
    <row r="175" spans="2:1025" ht="13.8" x14ac:dyDescent="0.25">
      <c r="B175" s="1"/>
      <c r="C175" s="1"/>
      <c r="AL175" s="2"/>
      <c r="AM175" s="2"/>
      <c r="AN175" s="2"/>
      <c r="AO175" s="284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  <c r="LM175" s="2"/>
      <c r="LN175" s="2"/>
      <c r="LO175" s="2"/>
      <c r="LP175" s="2"/>
      <c r="LQ175" s="2"/>
      <c r="LR175" s="2"/>
      <c r="LS175" s="2"/>
      <c r="LT175" s="2"/>
      <c r="LU175" s="2"/>
      <c r="LV175" s="2"/>
      <c r="LW175" s="2"/>
      <c r="LX175" s="2"/>
      <c r="LY175" s="2"/>
      <c r="LZ175" s="2"/>
      <c r="MA175" s="2"/>
      <c r="MB175" s="2"/>
      <c r="MC175" s="2"/>
      <c r="MD175" s="2"/>
      <c r="ME175" s="2"/>
      <c r="MF175" s="2"/>
      <c r="MG175" s="2"/>
      <c r="MH175" s="2"/>
      <c r="MI175" s="2"/>
      <c r="MJ175" s="2"/>
      <c r="MK175" s="2"/>
      <c r="ML175" s="2"/>
      <c r="MM175" s="2"/>
      <c r="MN175" s="2"/>
      <c r="MO175" s="2"/>
      <c r="MP175" s="2"/>
      <c r="MQ175" s="2"/>
      <c r="MR175" s="2"/>
      <c r="MS175" s="2"/>
      <c r="MT175" s="2"/>
      <c r="MU175" s="2"/>
      <c r="MV175" s="2"/>
      <c r="MW175" s="2"/>
      <c r="MX175" s="2"/>
      <c r="MY175" s="2"/>
      <c r="MZ175" s="2"/>
      <c r="NA175" s="2"/>
      <c r="NB175" s="2"/>
      <c r="NC175" s="2"/>
      <c r="ND175" s="2"/>
      <c r="NE175" s="2"/>
      <c r="NF175" s="2"/>
      <c r="NG175" s="2"/>
      <c r="NH175" s="2"/>
      <c r="NI175" s="2"/>
      <c r="NJ175" s="2"/>
      <c r="NK175" s="2"/>
      <c r="NL175" s="2"/>
      <c r="NM175" s="2"/>
      <c r="NN175" s="2"/>
      <c r="NO175" s="2"/>
      <c r="NP175" s="2"/>
      <c r="NQ175" s="2"/>
      <c r="NR175" s="2"/>
      <c r="NS175" s="2"/>
      <c r="NT175" s="2"/>
      <c r="NU175" s="2"/>
      <c r="NV175" s="2"/>
      <c r="NW175" s="2"/>
      <c r="NX175" s="2"/>
      <c r="NY175" s="2"/>
      <c r="NZ175" s="2"/>
      <c r="OA175" s="2"/>
      <c r="OB175" s="2"/>
      <c r="OC175" s="2"/>
      <c r="OD175" s="2"/>
      <c r="OE175" s="2"/>
      <c r="OF175" s="2"/>
      <c r="OG175" s="2"/>
      <c r="OH175" s="2"/>
      <c r="OI175" s="2"/>
      <c r="OJ175" s="2"/>
      <c r="OK175" s="2"/>
      <c r="OL175" s="2"/>
      <c r="OM175" s="2"/>
      <c r="ON175" s="2"/>
      <c r="OO175" s="2"/>
      <c r="OP175" s="2"/>
      <c r="OQ175" s="2"/>
      <c r="OR175" s="2"/>
      <c r="OS175" s="2"/>
      <c r="OT175" s="2"/>
      <c r="OU175" s="2"/>
      <c r="OV175" s="2"/>
      <c r="OW175" s="2"/>
      <c r="OX175" s="2"/>
      <c r="OY175" s="2"/>
      <c r="OZ175" s="2"/>
      <c r="PA175" s="2"/>
      <c r="PB175" s="2"/>
      <c r="PC175" s="2"/>
      <c r="PD175" s="2"/>
      <c r="PE175" s="2"/>
      <c r="PF175" s="2"/>
      <c r="PG175" s="2"/>
      <c r="PH175" s="2"/>
      <c r="PI175" s="2"/>
      <c r="PJ175" s="2"/>
      <c r="PK175" s="2"/>
      <c r="PL175" s="2"/>
      <c r="PM175" s="2"/>
      <c r="PN175" s="2"/>
      <c r="PO175" s="2"/>
      <c r="PP175" s="2"/>
      <c r="PQ175" s="2"/>
      <c r="PR175" s="2"/>
      <c r="PS175" s="2"/>
      <c r="PT175" s="2"/>
      <c r="PU175" s="2"/>
      <c r="PV175" s="2"/>
      <c r="PW175" s="2"/>
      <c r="PX175" s="2"/>
      <c r="PY175" s="2"/>
      <c r="PZ175" s="2"/>
      <c r="QA175" s="2"/>
      <c r="QB175" s="2"/>
      <c r="QC175" s="2"/>
      <c r="QD175" s="2"/>
      <c r="QE175" s="2"/>
      <c r="QF175" s="2"/>
      <c r="QG175" s="2"/>
      <c r="QH175" s="2"/>
      <c r="QI175" s="2"/>
      <c r="QJ175" s="2"/>
      <c r="QK175" s="2"/>
      <c r="QL175" s="2"/>
      <c r="QM175" s="2"/>
      <c r="QN175" s="2"/>
      <c r="QO175" s="2"/>
      <c r="QP175" s="2"/>
      <c r="QQ175" s="2"/>
      <c r="QR175" s="2"/>
      <c r="QS175" s="2"/>
      <c r="QT175" s="2"/>
      <c r="QU175" s="2"/>
      <c r="QV175" s="2"/>
      <c r="QW175" s="2"/>
      <c r="QX175" s="2"/>
      <c r="QY175" s="2"/>
      <c r="QZ175" s="2"/>
      <c r="RA175" s="2"/>
      <c r="RB175" s="2"/>
      <c r="RC175" s="2"/>
      <c r="RD175" s="2"/>
      <c r="RE175" s="2"/>
      <c r="RF175" s="2"/>
      <c r="RG175" s="2"/>
      <c r="RH175" s="2"/>
      <c r="RI175" s="2"/>
      <c r="RJ175" s="2"/>
      <c r="RK175" s="2"/>
      <c r="RL175" s="2"/>
      <c r="RM175" s="2"/>
      <c r="RN175" s="2"/>
      <c r="RO175" s="2"/>
      <c r="RP175" s="2"/>
      <c r="RQ175" s="2"/>
      <c r="RR175" s="2"/>
      <c r="RS175" s="2"/>
      <c r="RT175" s="2"/>
      <c r="RU175" s="2"/>
      <c r="RV175" s="2"/>
      <c r="RW175" s="2"/>
      <c r="RX175" s="2"/>
      <c r="RY175" s="2"/>
      <c r="RZ175" s="2"/>
      <c r="SA175" s="2"/>
      <c r="SB175" s="2"/>
      <c r="SC175" s="2"/>
      <c r="SD175" s="2"/>
      <c r="SE175" s="2"/>
      <c r="SF175" s="2"/>
      <c r="SG175" s="2"/>
      <c r="SH175" s="2"/>
      <c r="SI175" s="2"/>
      <c r="SJ175" s="2"/>
      <c r="SK175" s="2"/>
      <c r="SL175" s="2"/>
      <c r="SM175" s="2"/>
      <c r="SN175" s="2"/>
      <c r="SO175" s="2"/>
      <c r="SP175" s="2"/>
      <c r="SQ175" s="2"/>
      <c r="SR175" s="2"/>
      <c r="SS175" s="2"/>
      <c r="ST175" s="2"/>
      <c r="SU175" s="2"/>
      <c r="SV175" s="2"/>
      <c r="SW175" s="2"/>
      <c r="SX175" s="2"/>
      <c r="SY175" s="2"/>
      <c r="SZ175" s="2"/>
      <c r="TA175" s="2"/>
      <c r="TB175" s="2"/>
      <c r="TC175" s="2"/>
      <c r="TD175" s="2"/>
      <c r="TE175" s="2"/>
      <c r="TF175" s="2"/>
      <c r="TG175" s="2"/>
      <c r="TH175" s="2"/>
      <c r="TI175" s="2"/>
      <c r="TJ175" s="2"/>
      <c r="TK175" s="2"/>
      <c r="TL175" s="2"/>
      <c r="TM175" s="2"/>
      <c r="TN175" s="2"/>
      <c r="TO175" s="2"/>
      <c r="TP175" s="2"/>
      <c r="TQ175" s="2"/>
      <c r="TR175" s="2"/>
      <c r="TS175" s="2"/>
      <c r="TT175" s="2"/>
      <c r="TU175" s="2"/>
      <c r="TV175" s="2"/>
      <c r="TW175" s="2"/>
      <c r="TX175" s="2"/>
      <c r="TY175" s="2"/>
      <c r="TZ175" s="2"/>
      <c r="UA175" s="2"/>
      <c r="UB175" s="2"/>
      <c r="UC175" s="2"/>
      <c r="UD175" s="2"/>
      <c r="UE175" s="2"/>
      <c r="UF175" s="2"/>
      <c r="UG175" s="2"/>
      <c r="UH175" s="2"/>
      <c r="UI175" s="2"/>
      <c r="UJ175" s="2"/>
      <c r="UK175" s="2"/>
      <c r="UL175" s="2"/>
      <c r="UM175" s="2"/>
      <c r="UN175" s="2"/>
      <c r="UO175" s="2"/>
      <c r="UP175" s="2"/>
      <c r="UQ175" s="2"/>
      <c r="UR175" s="2"/>
      <c r="US175" s="2"/>
      <c r="UT175" s="2"/>
      <c r="UU175" s="2"/>
      <c r="UV175" s="2"/>
      <c r="UW175" s="2"/>
      <c r="UX175" s="2"/>
      <c r="UY175" s="2"/>
      <c r="UZ175" s="2"/>
      <c r="VA175" s="2"/>
      <c r="VB175" s="2"/>
      <c r="VC175" s="2"/>
      <c r="VD175" s="2"/>
      <c r="VE175" s="2"/>
      <c r="VF175" s="2"/>
      <c r="VG175" s="2"/>
      <c r="VH175" s="2"/>
      <c r="VI175" s="2"/>
      <c r="VJ175" s="2"/>
      <c r="VK175" s="2"/>
      <c r="VL175" s="2"/>
      <c r="VM175" s="2"/>
      <c r="VN175" s="2"/>
      <c r="VO175" s="2"/>
      <c r="VP175" s="2"/>
      <c r="VQ175" s="2"/>
      <c r="VR175" s="2"/>
      <c r="VS175" s="2"/>
      <c r="VT175" s="2"/>
      <c r="VU175" s="2"/>
      <c r="VV175" s="2"/>
      <c r="VW175" s="2"/>
      <c r="VX175" s="2"/>
      <c r="VY175" s="2"/>
      <c r="VZ175" s="2"/>
      <c r="WA175" s="2"/>
      <c r="WB175" s="2"/>
      <c r="WC175" s="2"/>
      <c r="WD175" s="2"/>
      <c r="WE175" s="2"/>
      <c r="WF175" s="2"/>
      <c r="WG175" s="2"/>
      <c r="WH175" s="2"/>
      <c r="WI175" s="2"/>
      <c r="WJ175" s="2"/>
      <c r="WK175" s="2"/>
      <c r="WL175" s="2"/>
      <c r="WM175" s="2"/>
      <c r="WN175" s="2"/>
      <c r="WO175" s="2"/>
      <c r="WP175" s="2"/>
      <c r="WQ175" s="2"/>
      <c r="WR175" s="2"/>
      <c r="WS175" s="2"/>
      <c r="WT175" s="2"/>
      <c r="WU175" s="2"/>
      <c r="WV175" s="2"/>
      <c r="WW175" s="2"/>
      <c r="WX175" s="2"/>
      <c r="WY175" s="2"/>
      <c r="WZ175" s="2"/>
      <c r="XA175" s="2"/>
      <c r="XB175" s="2"/>
      <c r="XC175" s="2"/>
      <c r="XD175" s="2"/>
      <c r="XE175" s="2"/>
      <c r="XF175" s="2"/>
      <c r="XG175" s="2"/>
      <c r="XH175" s="2"/>
      <c r="XI175" s="2"/>
      <c r="XJ175" s="2"/>
      <c r="XK175" s="2"/>
      <c r="XL175" s="2"/>
      <c r="XM175" s="2"/>
      <c r="XN175" s="2"/>
      <c r="XO175" s="2"/>
      <c r="XP175" s="2"/>
      <c r="XQ175" s="2"/>
      <c r="XR175" s="2"/>
      <c r="XS175" s="2"/>
      <c r="XT175" s="2"/>
      <c r="XU175" s="2"/>
      <c r="XV175" s="2"/>
      <c r="XW175" s="2"/>
      <c r="XX175" s="2"/>
      <c r="XY175" s="2"/>
      <c r="XZ175" s="2"/>
      <c r="YA175" s="2"/>
      <c r="YB175" s="2"/>
      <c r="YC175" s="2"/>
      <c r="YD175" s="2"/>
      <c r="YE175" s="2"/>
      <c r="YF175" s="2"/>
      <c r="YG175" s="2"/>
      <c r="YH175" s="2"/>
      <c r="YI175" s="2"/>
      <c r="YJ175" s="2"/>
      <c r="YK175" s="2"/>
      <c r="YL175" s="2"/>
      <c r="YM175" s="2"/>
      <c r="YN175" s="2"/>
      <c r="YO175" s="2"/>
      <c r="YP175" s="2"/>
      <c r="YQ175" s="2"/>
      <c r="YR175" s="2"/>
      <c r="YS175" s="2"/>
      <c r="YT175" s="2"/>
      <c r="YU175" s="2"/>
      <c r="YV175" s="2"/>
      <c r="YW175" s="2"/>
      <c r="YX175" s="2"/>
      <c r="YY175" s="2"/>
      <c r="YZ175" s="2"/>
      <c r="ZA175" s="2"/>
      <c r="ZB175" s="2"/>
      <c r="ZC175" s="2"/>
      <c r="ZD175" s="2"/>
      <c r="ZE175" s="2"/>
      <c r="ZF175" s="2"/>
      <c r="ZG175" s="2"/>
      <c r="ZH175" s="2"/>
      <c r="ZI175" s="2"/>
      <c r="ZJ175" s="2"/>
      <c r="ZK175" s="2"/>
      <c r="ZL175" s="2"/>
      <c r="ZM175" s="2"/>
      <c r="ZN175" s="2"/>
      <c r="ZO175" s="2"/>
      <c r="ZP175" s="2"/>
      <c r="ZQ175" s="2"/>
      <c r="ZR175" s="2"/>
      <c r="ZS175" s="2"/>
      <c r="ZT175" s="2"/>
      <c r="ZU175" s="2"/>
      <c r="ZV175" s="2"/>
      <c r="ZW175" s="2"/>
      <c r="ZX175" s="2"/>
      <c r="ZY175" s="2"/>
      <c r="ZZ175" s="2"/>
      <c r="AAA175" s="2"/>
      <c r="AAB175" s="2"/>
      <c r="AAC175" s="2"/>
      <c r="AAD175" s="2"/>
      <c r="AAE175" s="2"/>
      <c r="AAF175" s="2"/>
      <c r="AAG175" s="2"/>
      <c r="AAH175" s="2"/>
      <c r="AAI175" s="2"/>
      <c r="AAJ175" s="2"/>
      <c r="AAK175" s="2"/>
      <c r="AAL175" s="2"/>
      <c r="AAM175" s="2"/>
      <c r="AAN175" s="2"/>
      <c r="AAO175" s="2"/>
      <c r="AAP175" s="2"/>
      <c r="AAQ175" s="2"/>
      <c r="AAR175" s="2"/>
      <c r="AAS175" s="2"/>
      <c r="AAT175" s="2"/>
      <c r="AAU175" s="2"/>
      <c r="AAV175" s="2"/>
      <c r="AAW175" s="2"/>
      <c r="AAX175" s="2"/>
      <c r="AAY175" s="2"/>
      <c r="AAZ175" s="2"/>
      <c r="ABA175" s="2"/>
      <c r="ABB175" s="2"/>
      <c r="ABC175" s="2"/>
      <c r="ABD175" s="2"/>
      <c r="ABE175" s="2"/>
      <c r="ABF175" s="2"/>
      <c r="ABG175" s="2"/>
      <c r="ABH175" s="2"/>
      <c r="ABI175" s="2"/>
      <c r="ABJ175" s="2"/>
      <c r="ABK175" s="2"/>
      <c r="ABL175" s="2"/>
      <c r="ABM175" s="2"/>
      <c r="ABN175" s="2"/>
      <c r="ABO175" s="2"/>
      <c r="ABP175" s="2"/>
      <c r="ABQ175" s="2"/>
      <c r="ABR175" s="2"/>
      <c r="ABS175" s="2"/>
      <c r="ABT175" s="2"/>
      <c r="ABU175" s="2"/>
      <c r="ABV175" s="2"/>
      <c r="ABW175" s="2"/>
      <c r="ABX175" s="2"/>
      <c r="ABY175" s="2"/>
      <c r="ABZ175" s="2"/>
      <c r="ACA175" s="2"/>
      <c r="ACB175" s="2"/>
      <c r="ACC175" s="2"/>
      <c r="ACD175" s="2"/>
      <c r="ACE175" s="2"/>
      <c r="ACF175" s="2"/>
      <c r="ACG175" s="2"/>
      <c r="ACH175" s="2"/>
      <c r="ACI175" s="2"/>
      <c r="ACJ175" s="2"/>
      <c r="ACK175" s="2"/>
      <c r="ACL175" s="2"/>
      <c r="ACM175" s="2"/>
      <c r="ACN175" s="2"/>
      <c r="ACO175" s="2"/>
      <c r="ACP175" s="2"/>
      <c r="ACQ175" s="2"/>
      <c r="ACR175" s="2"/>
      <c r="ACS175" s="2"/>
      <c r="ACT175" s="2"/>
      <c r="ACU175" s="2"/>
      <c r="ACV175" s="2"/>
      <c r="ACW175" s="2"/>
      <c r="ACX175" s="2"/>
      <c r="ACY175" s="2"/>
      <c r="ACZ175" s="2"/>
      <c r="ADA175" s="2"/>
      <c r="ADB175" s="2"/>
      <c r="ADC175" s="2"/>
      <c r="ADD175" s="2"/>
      <c r="ADE175" s="2"/>
      <c r="ADF175" s="2"/>
      <c r="ADG175" s="2"/>
      <c r="ADH175" s="2"/>
      <c r="ADI175" s="2"/>
      <c r="ADJ175" s="2"/>
      <c r="ADK175" s="2"/>
      <c r="ADL175" s="2"/>
      <c r="ADM175" s="2"/>
      <c r="ADN175" s="2"/>
      <c r="ADO175" s="2"/>
      <c r="ADP175" s="2"/>
      <c r="ADQ175" s="2"/>
      <c r="ADR175" s="2"/>
      <c r="ADS175" s="2"/>
      <c r="ADT175" s="2"/>
      <c r="ADU175" s="2"/>
      <c r="ADV175" s="2"/>
      <c r="ADW175" s="2"/>
      <c r="ADX175" s="2"/>
      <c r="ADY175" s="2"/>
      <c r="ADZ175" s="2"/>
      <c r="AEA175" s="2"/>
      <c r="AEB175" s="2"/>
      <c r="AEC175" s="2"/>
      <c r="AED175" s="2"/>
      <c r="AEE175" s="2"/>
      <c r="AEF175" s="2"/>
      <c r="AEG175" s="2"/>
      <c r="AEH175" s="2"/>
      <c r="AEI175" s="2"/>
      <c r="AEJ175" s="2"/>
      <c r="AEK175" s="2"/>
      <c r="AEL175" s="2"/>
      <c r="AEM175" s="2"/>
      <c r="AEN175" s="2"/>
      <c r="AEO175" s="2"/>
      <c r="AEP175" s="2"/>
      <c r="AEQ175" s="2"/>
      <c r="AER175" s="2"/>
      <c r="AES175" s="2"/>
      <c r="AET175" s="2"/>
      <c r="AEU175" s="2"/>
      <c r="AEV175" s="2"/>
      <c r="AEW175" s="2"/>
      <c r="AEX175" s="2"/>
      <c r="AEY175" s="2"/>
      <c r="AEZ175" s="2"/>
      <c r="AFA175" s="2"/>
      <c r="AFB175" s="2"/>
      <c r="AFC175" s="2"/>
      <c r="AFD175" s="2"/>
      <c r="AFE175" s="2"/>
      <c r="AFF175" s="2"/>
      <c r="AFG175" s="2"/>
      <c r="AFH175" s="2"/>
      <c r="AFI175" s="2"/>
      <c r="AFJ175" s="2"/>
      <c r="AFK175" s="2"/>
      <c r="AFL175" s="2"/>
      <c r="AFM175" s="2"/>
      <c r="AFN175" s="2"/>
      <c r="AFO175" s="2"/>
      <c r="AFP175" s="2"/>
      <c r="AFQ175" s="2"/>
      <c r="AFR175" s="2"/>
      <c r="AFS175" s="2"/>
      <c r="AFT175" s="2"/>
      <c r="AFU175" s="2"/>
      <c r="AFV175" s="2"/>
      <c r="AFW175" s="2"/>
      <c r="AFX175" s="2"/>
      <c r="AFY175" s="2"/>
      <c r="AFZ175" s="2"/>
      <c r="AGA175" s="2"/>
      <c r="AGB175" s="2"/>
      <c r="AGC175" s="2"/>
      <c r="AGD175" s="2"/>
      <c r="AGE175" s="2"/>
      <c r="AGF175" s="2"/>
      <c r="AGG175" s="2"/>
      <c r="AGH175" s="2"/>
      <c r="AGI175" s="2"/>
      <c r="AGJ175" s="2"/>
      <c r="AGK175" s="2"/>
      <c r="AGL175" s="2"/>
      <c r="AGM175" s="2"/>
      <c r="AGN175" s="2"/>
      <c r="AGO175" s="2"/>
      <c r="AGP175" s="2"/>
      <c r="AGQ175" s="2"/>
      <c r="AGR175" s="2"/>
      <c r="AGS175" s="2"/>
      <c r="AGT175" s="2"/>
      <c r="AGU175" s="2"/>
      <c r="AGV175" s="2"/>
      <c r="AGW175" s="2"/>
      <c r="AGX175" s="2"/>
      <c r="AGY175" s="2"/>
      <c r="AGZ175" s="2"/>
      <c r="AHA175" s="2"/>
      <c r="AHB175" s="2"/>
      <c r="AHC175" s="2"/>
      <c r="AHD175" s="2"/>
      <c r="AHE175" s="2"/>
      <c r="AHF175" s="2"/>
      <c r="AHG175" s="2"/>
      <c r="AHH175" s="2"/>
      <c r="AHI175" s="2"/>
      <c r="AHJ175" s="2"/>
      <c r="AHK175" s="2"/>
      <c r="AHL175" s="2"/>
      <c r="AHM175" s="2"/>
      <c r="AHN175" s="2"/>
      <c r="AHO175" s="2"/>
      <c r="AHP175" s="2"/>
      <c r="AHQ175" s="2"/>
      <c r="AHR175" s="2"/>
      <c r="AHS175" s="2"/>
      <c r="AHT175" s="2"/>
      <c r="AHU175" s="2"/>
      <c r="AHV175" s="2"/>
      <c r="AHW175" s="2"/>
      <c r="AHX175" s="2"/>
      <c r="AHY175" s="2"/>
      <c r="AHZ175" s="2"/>
      <c r="AIA175" s="2"/>
      <c r="AIB175" s="2"/>
      <c r="AIC175" s="2"/>
      <c r="AID175" s="2"/>
      <c r="AIE175" s="2"/>
      <c r="AIF175" s="2"/>
      <c r="AIG175" s="2"/>
      <c r="AIH175" s="2"/>
      <c r="AII175" s="2"/>
      <c r="AIJ175" s="2"/>
      <c r="AIK175" s="2"/>
      <c r="AIL175" s="2"/>
      <c r="AIM175" s="2"/>
      <c r="AIN175" s="2"/>
      <c r="AIO175" s="2"/>
      <c r="AIP175" s="2"/>
      <c r="AIQ175" s="2"/>
      <c r="AIR175" s="2"/>
      <c r="AIS175" s="2"/>
      <c r="AIT175" s="2"/>
      <c r="AIU175" s="2"/>
      <c r="AIV175" s="2"/>
      <c r="AIW175" s="2"/>
      <c r="AIX175" s="2"/>
      <c r="AIY175" s="2"/>
      <c r="AIZ175" s="2"/>
      <c r="AJA175" s="2"/>
      <c r="AJB175" s="2"/>
      <c r="AJC175" s="2"/>
      <c r="AJD175" s="2"/>
      <c r="AJE175" s="2"/>
      <c r="AJF175" s="2"/>
      <c r="AJG175" s="2"/>
      <c r="AJH175" s="2"/>
      <c r="AJI175" s="2"/>
      <c r="AJJ175" s="2"/>
      <c r="AJK175" s="2"/>
      <c r="AJL175" s="2"/>
      <c r="AJM175" s="2"/>
      <c r="AJN175" s="2"/>
      <c r="AJO175" s="2"/>
      <c r="AJP175" s="2"/>
      <c r="AJQ175" s="2"/>
      <c r="AJR175" s="2"/>
      <c r="AJS175" s="2"/>
      <c r="AJT175" s="2"/>
      <c r="AJU175" s="2"/>
      <c r="AJV175" s="2"/>
      <c r="AJW175" s="2"/>
      <c r="AJX175" s="2"/>
      <c r="AJY175" s="2"/>
      <c r="AJZ175" s="2"/>
      <c r="AKA175" s="2"/>
      <c r="AKB175" s="2"/>
      <c r="AKC175" s="2"/>
      <c r="AKD175" s="2"/>
      <c r="AKE175" s="2"/>
      <c r="AKF175" s="2"/>
      <c r="AKG175" s="2"/>
      <c r="AKH175" s="2"/>
      <c r="AKI175" s="2"/>
      <c r="AKJ175" s="2"/>
      <c r="AKK175" s="2"/>
      <c r="AKL175" s="2"/>
      <c r="AKM175" s="2"/>
      <c r="AKN175" s="2"/>
      <c r="AKO175" s="2"/>
      <c r="AKP175" s="2"/>
      <c r="AKQ175" s="2"/>
      <c r="AKR175" s="2"/>
      <c r="AKS175" s="2"/>
      <c r="AKT175" s="2"/>
      <c r="AKU175" s="2"/>
      <c r="AKV175" s="2"/>
      <c r="AKW175" s="2"/>
      <c r="AKX175" s="2"/>
      <c r="AKY175" s="2"/>
      <c r="AKZ175" s="2"/>
      <c r="ALA175" s="2"/>
      <c r="ALB175" s="2"/>
      <c r="ALC175" s="2"/>
      <c r="ALD175" s="2"/>
      <c r="ALE175" s="2"/>
      <c r="ALF175" s="2"/>
      <c r="ALG175" s="2"/>
      <c r="ALH175" s="2"/>
      <c r="ALI175" s="2"/>
      <c r="ALJ175" s="2"/>
      <c r="ALK175" s="2"/>
      <c r="ALL175" s="2"/>
      <c r="ALM175" s="2"/>
      <c r="ALN175" s="2"/>
      <c r="ALO175" s="2"/>
      <c r="ALP175" s="2"/>
      <c r="ALQ175" s="2"/>
      <c r="ALR175" s="2"/>
      <c r="ALS175" s="2"/>
      <c r="ALT175" s="2"/>
      <c r="ALU175" s="2"/>
      <c r="ALV175" s="2"/>
      <c r="ALW175" s="2"/>
      <c r="ALX175" s="2"/>
      <c r="ALY175" s="2"/>
      <c r="ALZ175" s="2"/>
      <c r="AMA175" s="2"/>
      <c r="AMB175" s="2"/>
      <c r="AMC175" s="2"/>
      <c r="AMD175" s="2"/>
      <c r="AME175" s="2"/>
      <c r="AMF175" s="2"/>
      <c r="AMG175" s="2"/>
      <c r="AMH175" s="2"/>
      <c r="AMI175" s="2"/>
      <c r="AMJ175" s="2"/>
      <c r="AMK175" s="2"/>
    </row>
    <row r="176" spans="2:1025" ht="13.8" x14ac:dyDescent="0.25">
      <c r="B176" s="1"/>
      <c r="C176" s="1"/>
      <c r="J176" s="264"/>
      <c r="AL176" s="2"/>
      <c r="AM176" s="2"/>
      <c r="AN176" s="2"/>
      <c r="AO176" s="284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  <c r="LM176" s="2"/>
      <c r="LN176" s="2"/>
      <c r="LO176" s="2"/>
      <c r="LP176" s="2"/>
      <c r="LQ176" s="2"/>
      <c r="LR176" s="2"/>
      <c r="LS176" s="2"/>
      <c r="LT176" s="2"/>
      <c r="LU176" s="2"/>
      <c r="LV176" s="2"/>
      <c r="LW176" s="2"/>
      <c r="LX176" s="2"/>
      <c r="LY176" s="2"/>
      <c r="LZ176" s="2"/>
      <c r="MA176" s="2"/>
      <c r="MB176" s="2"/>
      <c r="MC176" s="2"/>
      <c r="MD176" s="2"/>
      <c r="ME176" s="2"/>
      <c r="MF176" s="2"/>
      <c r="MG176" s="2"/>
      <c r="MH176" s="2"/>
      <c r="MI176" s="2"/>
      <c r="MJ176" s="2"/>
      <c r="MK176" s="2"/>
      <c r="ML176" s="2"/>
      <c r="MM176" s="2"/>
      <c r="MN176" s="2"/>
      <c r="MO176" s="2"/>
      <c r="MP176" s="2"/>
      <c r="MQ176" s="2"/>
      <c r="MR176" s="2"/>
      <c r="MS176" s="2"/>
      <c r="MT176" s="2"/>
      <c r="MU176" s="2"/>
      <c r="MV176" s="2"/>
      <c r="MW176" s="2"/>
      <c r="MX176" s="2"/>
      <c r="MY176" s="2"/>
      <c r="MZ176" s="2"/>
      <c r="NA176" s="2"/>
      <c r="NB176" s="2"/>
      <c r="NC176" s="2"/>
      <c r="ND176" s="2"/>
      <c r="NE176" s="2"/>
      <c r="NF176" s="2"/>
      <c r="NG176" s="2"/>
      <c r="NH176" s="2"/>
      <c r="NI176" s="2"/>
      <c r="NJ176" s="2"/>
      <c r="NK176" s="2"/>
      <c r="NL176" s="2"/>
      <c r="NM176" s="2"/>
      <c r="NN176" s="2"/>
      <c r="NO176" s="2"/>
      <c r="NP176" s="2"/>
      <c r="NQ176" s="2"/>
      <c r="NR176" s="2"/>
      <c r="NS176" s="2"/>
      <c r="NT176" s="2"/>
      <c r="NU176" s="2"/>
      <c r="NV176" s="2"/>
      <c r="NW176" s="2"/>
      <c r="NX176" s="2"/>
      <c r="NY176" s="2"/>
      <c r="NZ176" s="2"/>
      <c r="OA176" s="2"/>
      <c r="OB176" s="2"/>
      <c r="OC176" s="2"/>
      <c r="OD176" s="2"/>
      <c r="OE176" s="2"/>
      <c r="OF176" s="2"/>
      <c r="OG176" s="2"/>
      <c r="OH176" s="2"/>
      <c r="OI176" s="2"/>
      <c r="OJ176" s="2"/>
      <c r="OK176" s="2"/>
      <c r="OL176" s="2"/>
      <c r="OM176" s="2"/>
      <c r="ON176" s="2"/>
      <c r="OO176" s="2"/>
      <c r="OP176" s="2"/>
      <c r="OQ176" s="2"/>
      <c r="OR176" s="2"/>
      <c r="OS176" s="2"/>
      <c r="OT176" s="2"/>
      <c r="OU176" s="2"/>
      <c r="OV176" s="2"/>
      <c r="OW176" s="2"/>
      <c r="OX176" s="2"/>
      <c r="OY176" s="2"/>
      <c r="OZ176" s="2"/>
      <c r="PA176" s="2"/>
      <c r="PB176" s="2"/>
      <c r="PC176" s="2"/>
      <c r="PD176" s="2"/>
      <c r="PE176" s="2"/>
      <c r="PF176" s="2"/>
      <c r="PG176" s="2"/>
      <c r="PH176" s="2"/>
      <c r="PI176" s="2"/>
      <c r="PJ176" s="2"/>
      <c r="PK176" s="2"/>
      <c r="PL176" s="2"/>
      <c r="PM176" s="2"/>
      <c r="PN176" s="2"/>
      <c r="PO176" s="2"/>
      <c r="PP176" s="2"/>
      <c r="PQ176" s="2"/>
      <c r="PR176" s="2"/>
      <c r="PS176" s="2"/>
      <c r="PT176" s="2"/>
      <c r="PU176" s="2"/>
      <c r="PV176" s="2"/>
      <c r="PW176" s="2"/>
      <c r="PX176" s="2"/>
      <c r="PY176" s="2"/>
      <c r="PZ176" s="2"/>
      <c r="QA176" s="2"/>
      <c r="QB176" s="2"/>
      <c r="QC176" s="2"/>
      <c r="QD176" s="2"/>
      <c r="QE176" s="2"/>
      <c r="QF176" s="2"/>
      <c r="QG176" s="2"/>
      <c r="QH176" s="2"/>
      <c r="QI176" s="2"/>
      <c r="QJ176" s="2"/>
      <c r="QK176" s="2"/>
      <c r="QL176" s="2"/>
      <c r="QM176" s="2"/>
      <c r="QN176" s="2"/>
      <c r="QO176" s="2"/>
      <c r="QP176" s="2"/>
      <c r="QQ176" s="2"/>
      <c r="QR176" s="2"/>
      <c r="QS176" s="2"/>
      <c r="QT176" s="2"/>
      <c r="QU176" s="2"/>
      <c r="QV176" s="2"/>
      <c r="QW176" s="2"/>
      <c r="QX176" s="2"/>
      <c r="QY176" s="2"/>
      <c r="QZ176" s="2"/>
      <c r="RA176" s="2"/>
      <c r="RB176" s="2"/>
      <c r="RC176" s="2"/>
      <c r="RD176" s="2"/>
      <c r="RE176" s="2"/>
      <c r="RF176" s="2"/>
      <c r="RG176" s="2"/>
      <c r="RH176" s="2"/>
      <c r="RI176" s="2"/>
      <c r="RJ176" s="2"/>
      <c r="RK176" s="2"/>
      <c r="RL176" s="2"/>
      <c r="RM176" s="2"/>
      <c r="RN176" s="2"/>
      <c r="RO176" s="2"/>
      <c r="RP176" s="2"/>
      <c r="RQ176" s="2"/>
      <c r="RR176" s="2"/>
      <c r="RS176" s="2"/>
      <c r="RT176" s="2"/>
      <c r="RU176" s="2"/>
      <c r="RV176" s="2"/>
      <c r="RW176" s="2"/>
      <c r="RX176" s="2"/>
      <c r="RY176" s="2"/>
      <c r="RZ176" s="2"/>
      <c r="SA176" s="2"/>
      <c r="SB176" s="2"/>
      <c r="SC176" s="2"/>
      <c r="SD176" s="2"/>
      <c r="SE176" s="2"/>
      <c r="SF176" s="2"/>
      <c r="SG176" s="2"/>
      <c r="SH176" s="2"/>
      <c r="SI176" s="2"/>
      <c r="SJ176" s="2"/>
      <c r="SK176" s="2"/>
      <c r="SL176" s="2"/>
      <c r="SM176" s="2"/>
      <c r="SN176" s="2"/>
      <c r="SO176" s="2"/>
      <c r="SP176" s="2"/>
      <c r="SQ176" s="2"/>
      <c r="SR176" s="2"/>
      <c r="SS176" s="2"/>
      <c r="ST176" s="2"/>
      <c r="SU176" s="2"/>
      <c r="SV176" s="2"/>
      <c r="SW176" s="2"/>
      <c r="SX176" s="2"/>
      <c r="SY176" s="2"/>
      <c r="SZ176" s="2"/>
      <c r="TA176" s="2"/>
      <c r="TB176" s="2"/>
      <c r="TC176" s="2"/>
      <c r="TD176" s="2"/>
      <c r="TE176" s="2"/>
      <c r="TF176" s="2"/>
      <c r="TG176" s="2"/>
      <c r="TH176" s="2"/>
      <c r="TI176" s="2"/>
      <c r="TJ176" s="2"/>
      <c r="TK176" s="2"/>
      <c r="TL176" s="2"/>
      <c r="TM176" s="2"/>
      <c r="TN176" s="2"/>
      <c r="TO176" s="2"/>
      <c r="TP176" s="2"/>
      <c r="TQ176" s="2"/>
      <c r="TR176" s="2"/>
      <c r="TS176" s="2"/>
      <c r="TT176" s="2"/>
      <c r="TU176" s="2"/>
      <c r="TV176" s="2"/>
      <c r="TW176" s="2"/>
      <c r="TX176" s="2"/>
      <c r="TY176" s="2"/>
      <c r="TZ176" s="2"/>
      <c r="UA176" s="2"/>
      <c r="UB176" s="2"/>
      <c r="UC176" s="2"/>
      <c r="UD176" s="2"/>
      <c r="UE176" s="2"/>
      <c r="UF176" s="2"/>
      <c r="UG176" s="2"/>
      <c r="UH176" s="2"/>
      <c r="UI176" s="2"/>
      <c r="UJ176" s="2"/>
      <c r="UK176" s="2"/>
      <c r="UL176" s="2"/>
      <c r="UM176" s="2"/>
      <c r="UN176" s="2"/>
      <c r="UO176" s="2"/>
      <c r="UP176" s="2"/>
      <c r="UQ176" s="2"/>
      <c r="UR176" s="2"/>
      <c r="US176" s="2"/>
      <c r="UT176" s="2"/>
      <c r="UU176" s="2"/>
      <c r="UV176" s="2"/>
      <c r="UW176" s="2"/>
      <c r="UX176" s="2"/>
      <c r="UY176" s="2"/>
      <c r="UZ176" s="2"/>
      <c r="VA176" s="2"/>
      <c r="VB176" s="2"/>
      <c r="VC176" s="2"/>
      <c r="VD176" s="2"/>
      <c r="VE176" s="2"/>
      <c r="VF176" s="2"/>
      <c r="VG176" s="2"/>
      <c r="VH176" s="2"/>
      <c r="VI176" s="2"/>
      <c r="VJ176" s="2"/>
      <c r="VK176" s="2"/>
      <c r="VL176" s="2"/>
      <c r="VM176" s="2"/>
      <c r="VN176" s="2"/>
      <c r="VO176" s="2"/>
      <c r="VP176" s="2"/>
      <c r="VQ176" s="2"/>
      <c r="VR176" s="2"/>
      <c r="VS176" s="2"/>
      <c r="VT176" s="2"/>
      <c r="VU176" s="2"/>
      <c r="VV176" s="2"/>
      <c r="VW176" s="2"/>
      <c r="VX176" s="2"/>
      <c r="VY176" s="2"/>
      <c r="VZ176" s="2"/>
      <c r="WA176" s="2"/>
      <c r="WB176" s="2"/>
      <c r="WC176" s="2"/>
      <c r="WD176" s="2"/>
      <c r="WE176" s="2"/>
      <c r="WF176" s="2"/>
      <c r="WG176" s="2"/>
      <c r="WH176" s="2"/>
      <c r="WI176" s="2"/>
      <c r="WJ176" s="2"/>
      <c r="WK176" s="2"/>
      <c r="WL176" s="2"/>
      <c r="WM176" s="2"/>
      <c r="WN176" s="2"/>
      <c r="WO176" s="2"/>
      <c r="WP176" s="2"/>
      <c r="WQ176" s="2"/>
      <c r="WR176" s="2"/>
      <c r="WS176" s="2"/>
      <c r="WT176" s="2"/>
      <c r="WU176" s="2"/>
      <c r="WV176" s="2"/>
      <c r="WW176" s="2"/>
      <c r="WX176" s="2"/>
      <c r="WY176" s="2"/>
      <c r="WZ176" s="2"/>
      <c r="XA176" s="2"/>
      <c r="XB176" s="2"/>
      <c r="XC176" s="2"/>
      <c r="XD176" s="2"/>
      <c r="XE176" s="2"/>
      <c r="XF176" s="2"/>
      <c r="XG176" s="2"/>
      <c r="XH176" s="2"/>
      <c r="XI176" s="2"/>
      <c r="XJ176" s="2"/>
      <c r="XK176" s="2"/>
      <c r="XL176" s="2"/>
      <c r="XM176" s="2"/>
      <c r="XN176" s="2"/>
      <c r="XO176" s="2"/>
      <c r="XP176" s="2"/>
      <c r="XQ176" s="2"/>
      <c r="XR176" s="2"/>
      <c r="XS176" s="2"/>
      <c r="XT176" s="2"/>
      <c r="XU176" s="2"/>
      <c r="XV176" s="2"/>
      <c r="XW176" s="2"/>
      <c r="XX176" s="2"/>
      <c r="XY176" s="2"/>
      <c r="XZ176" s="2"/>
      <c r="YA176" s="2"/>
      <c r="YB176" s="2"/>
      <c r="YC176" s="2"/>
      <c r="YD176" s="2"/>
      <c r="YE176" s="2"/>
      <c r="YF176" s="2"/>
      <c r="YG176" s="2"/>
      <c r="YH176" s="2"/>
      <c r="YI176" s="2"/>
      <c r="YJ176" s="2"/>
      <c r="YK176" s="2"/>
      <c r="YL176" s="2"/>
      <c r="YM176" s="2"/>
      <c r="YN176" s="2"/>
      <c r="YO176" s="2"/>
      <c r="YP176" s="2"/>
      <c r="YQ176" s="2"/>
      <c r="YR176" s="2"/>
      <c r="YS176" s="2"/>
      <c r="YT176" s="2"/>
      <c r="YU176" s="2"/>
      <c r="YV176" s="2"/>
      <c r="YW176" s="2"/>
      <c r="YX176" s="2"/>
      <c r="YY176" s="2"/>
      <c r="YZ176" s="2"/>
      <c r="ZA176" s="2"/>
      <c r="ZB176" s="2"/>
      <c r="ZC176" s="2"/>
      <c r="ZD176" s="2"/>
      <c r="ZE176" s="2"/>
      <c r="ZF176" s="2"/>
      <c r="ZG176" s="2"/>
      <c r="ZH176" s="2"/>
      <c r="ZI176" s="2"/>
      <c r="ZJ176" s="2"/>
      <c r="ZK176" s="2"/>
      <c r="ZL176" s="2"/>
      <c r="ZM176" s="2"/>
      <c r="ZN176" s="2"/>
      <c r="ZO176" s="2"/>
      <c r="ZP176" s="2"/>
      <c r="ZQ176" s="2"/>
      <c r="ZR176" s="2"/>
      <c r="ZS176" s="2"/>
      <c r="ZT176" s="2"/>
      <c r="ZU176" s="2"/>
      <c r="ZV176" s="2"/>
      <c r="ZW176" s="2"/>
      <c r="ZX176" s="2"/>
      <c r="ZY176" s="2"/>
      <c r="ZZ176" s="2"/>
      <c r="AAA176" s="2"/>
      <c r="AAB176" s="2"/>
      <c r="AAC176" s="2"/>
      <c r="AAD176" s="2"/>
      <c r="AAE176" s="2"/>
      <c r="AAF176" s="2"/>
      <c r="AAG176" s="2"/>
      <c r="AAH176" s="2"/>
      <c r="AAI176" s="2"/>
      <c r="AAJ176" s="2"/>
      <c r="AAK176" s="2"/>
      <c r="AAL176" s="2"/>
      <c r="AAM176" s="2"/>
      <c r="AAN176" s="2"/>
      <c r="AAO176" s="2"/>
      <c r="AAP176" s="2"/>
      <c r="AAQ176" s="2"/>
      <c r="AAR176" s="2"/>
      <c r="AAS176" s="2"/>
      <c r="AAT176" s="2"/>
      <c r="AAU176" s="2"/>
      <c r="AAV176" s="2"/>
      <c r="AAW176" s="2"/>
      <c r="AAX176" s="2"/>
      <c r="AAY176" s="2"/>
      <c r="AAZ176" s="2"/>
      <c r="ABA176" s="2"/>
      <c r="ABB176" s="2"/>
      <c r="ABC176" s="2"/>
      <c r="ABD176" s="2"/>
      <c r="ABE176" s="2"/>
      <c r="ABF176" s="2"/>
      <c r="ABG176" s="2"/>
      <c r="ABH176" s="2"/>
      <c r="ABI176" s="2"/>
      <c r="ABJ176" s="2"/>
      <c r="ABK176" s="2"/>
      <c r="ABL176" s="2"/>
      <c r="ABM176" s="2"/>
      <c r="ABN176" s="2"/>
      <c r="ABO176" s="2"/>
      <c r="ABP176" s="2"/>
      <c r="ABQ176" s="2"/>
      <c r="ABR176" s="2"/>
      <c r="ABS176" s="2"/>
      <c r="ABT176" s="2"/>
      <c r="ABU176" s="2"/>
      <c r="ABV176" s="2"/>
      <c r="ABW176" s="2"/>
      <c r="ABX176" s="2"/>
      <c r="ABY176" s="2"/>
      <c r="ABZ176" s="2"/>
      <c r="ACA176" s="2"/>
      <c r="ACB176" s="2"/>
      <c r="ACC176" s="2"/>
      <c r="ACD176" s="2"/>
      <c r="ACE176" s="2"/>
      <c r="ACF176" s="2"/>
      <c r="ACG176" s="2"/>
      <c r="ACH176" s="2"/>
      <c r="ACI176" s="2"/>
      <c r="ACJ176" s="2"/>
      <c r="ACK176" s="2"/>
      <c r="ACL176" s="2"/>
      <c r="ACM176" s="2"/>
      <c r="ACN176" s="2"/>
      <c r="ACO176" s="2"/>
      <c r="ACP176" s="2"/>
      <c r="ACQ176" s="2"/>
      <c r="ACR176" s="2"/>
      <c r="ACS176" s="2"/>
      <c r="ACT176" s="2"/>
      <c r="ACU176" s="2"/>
      <c r="ACV176" s="2"/>
      <c r="ACW176" s="2"/>
      <c r="ACX176" s="2"/>
      <c r="ACY176" s="2"/>
      <c r="ACZ176" s="2"/>
      <c r="ADA176" s="2"/>
      <c r="ADB176" s="2"/>
      <c r="ADC176" s="2"/>
      <c r="ADD176" s="2"/>
      <c r="ADE176" s="2"/>
      <c r="ADF176" s="2"/>
      <c r="ADG176" s="2"/>
      <c r="ADH176" s="2"/>
      <c r="ADI176" s="2"/>
      <c r="ADJ176" s="2"/>
      <c r="ADK176" s="2"/>
      <c r="ADL176" s="2"/>
      <c r="ADM176" s="2"/>
      <c r="ADN176" s="2"/>
      <c r="ADO176" s="2"/>
      <c r="ADP176" s="2"/>
      <c r="ADQ176" s="2"/>
      <c r="ADR176" s="2"/>
      <c r="ADS176" s="2"/>
      <c r="ADT176" s="2"/>
      <c r="ADU176" s="2"/>
      <c r="ADV176" s="2"/>
      <c r="ADW176" s="2"/>
      <c r="ADX176" s="2"/>
      <c r="ADY176" s="2"/>
      <c r="ADZ176" s="2"/>
      <c r="AEA176" s="2"/>
      <c r="AEB176" s="2"/>
      <c r="AEC176" s="2"/>
      <c r="AED176" s="2"/>
      <c r="AEE176" s="2"/>
      <c r="AEF176" s="2"/>
      <c r="AEG176" s="2"/>
      <c r="AEH176" s="2"/>
      <c r="AEI176" s="2"/>
      <c r="AEJ176" s="2"/>
      <c r="AEK176" s="2"/>
      <c r="AEL176" s="2"/>
      <c r="AEM176" s="2"/>
      <c r="AEN176" s="2"/>
      <c r="AEO176" s="2"/>
      <c r="AEP176" s="2"/>
      <c r="AEQ176" s="2"/>
      <c r="AER176" s="2"/>
      <c r="AES176" s="2"/>
      <c r="AET176" s="2"/>
      <c r="AEU176" s="2"/>
      <c r="AEV176" s="2"/>
      <c r="AEW176" s="2"/>
      <c r="AEX176" s="2"/>
      <c r="AEY176" s="2"/>
      <c r="AEZ176" s="2"/>
      <c r="AFA176" s="2"/>
      <c r="AFB176" s="2"/>
      <c r="AFC176" s="2"/>
      <c r="AFD176" s="2"/>
      <c r="AFE176" s="2"/>
      <c r="AFF176" s="2"/>
      <c r="AFG176" s="2"/>
      <c r="AFH176" s="2"/>
      <c r="AFI176" s="2"/>
      <c r="AFJ176" s="2"/>
      <c r="AFK176" s="2"/>
      <c r="AFL176" s="2"/>
      <c r="AFM176" s="2"/>
      <c r="AFN176" s="2"/>
      <c r="AFO176" s="2"/>
      <c r="AFP176" s="2"/>
      <c r="AFQ176" s="2"/>
      <c r="AFR176" s="2"/>
      <c r="AFS176" s="2"/>
      <c r="AFT176" s="2"/>
      <c r="AFU176" s="2"/>
      <c r="AFV176" s="2"/>
      <c r="AFW176" s="2"/>
      <c r="AFX176" s="2"/>
      <c r="AFY176" s="2"/>
      <c r="AFZ176" s="2"/>
      <c r="AGA176" s="2"/>
      <c r="AGB176" s="2"/>
      <c r="AGC176" s="2"/>
      <c r="AGD176" s="2"/>
      <c r="AGE176" s="2"/>
      <c r="AGF176" s="2"/>
      <c r="AGG176" s="2"/>
      <c r="AGH176" s="2"/>
      <c r="AGI176" s="2"/>
      <c r="AGJ176" s="2"/>
      <c r="AGK176" s="2"/>
      <c r="AGL176" s="2"/>
      <c r="AGM176" s="2"/>
      <c r="AGN176" s="2"/>
      <c r="AGO176" s="2"/>
      <c r="AGP176" s="2"/>
      <c r="AGQ176" s="2"/>
      <c r="AGR176" s="2"/>
      <c r="AGS176" s="2"/>
      <c r="AGT176" s="2"/>
      <c r="AGU176" s="2"/>
      <c r="AGV176" s="2"/>
      <c r="AGW176" s="2"/>
      <c r="AGX176" s="2"/>
      <c r="AGY176" s="2"/>
      <c r="AGZ176" s="2"/>
      <c r="AHA176" s="2"/>
      <c r="AHB176" s="2"/>
      <c r="AHC176" s="2"/>
      <c r="AHD176" s="2"/>
      <c r="AHE176" s="2"/>
      <c r="AHF176" s="2"/>
      <c r="AHG176" s="2"/>
      <c r="AHH176" s="2"/>
      <c r="AHI176" s="2"/>
      <c r="AHJ176" s="2"/>
      <c r="AHK176" s="2"/>
      <c r="AHL176" s="2"/>
      <c r="AHM176" s="2"/>
      <c r="AHN176" s="2"/>
      <c r="AHO176" s="2"/>
      <c r="AHP176" s="2"/>
      <c r="AHQ176" s="2"/>
      <c r="AHR176" s="2"/>
      <c r="AHS176" s="2"/>
      <c r="AHT176" s="2"/>
      <c r="AHU176" s="2"/>
      <c r="AHV176" s="2"/>
      <c r="AHW176" s="2"/>
      <c r="AHX176" s="2"/>
      <c r="AHY176" s="2"/>
      <c r="AHZ176" s="2"/>
      <c r="AIA176" s="2"/>
      <c r="AIB176" s="2"/>
      <c r="AIC176" s="2"/>
      <c r="AID176" s="2"/>
      <c r="AIE176" s="2"/>
      <c r="AIF176" s="2"/>
      <c r="AIG176" s="2"/>
      <c r="AIH176" s="2"/>
      <c r="AII176" s="2"/>
      <c r="AIJ176" s="2"/>
      <c r="AIK176" s="2"/>
      <c r="AIL176" s="2"/>
      <c r="AIM176" s="2"/>
      <c r="AIN176" s="2"/>
      <c r="AIO176" s="2"/>
      <c r="AIP176" s="2"/>
      <c r="AIQ176" s="2"/>
      <c r="AIR176" s="2"/>
      <c r="AIS176" s="2"/>
      <c r="AIT176" s="2"/>
      <c r="AIU176" s="2"/>
      <c r="AIV176" s="2"/>
      <c r="AIW176" s="2"/>
      <c r="AIX176" s="2"/>
      <c r="AIY176" s="2"/>
      <c r="AIZ176" s="2"/>
      <c r="AJA176" s="2"/>
      <c r="AJB176" s="2"/>
      <c r="AJC176" s="2"/>
      <c r="AJD176" s="2"/>
      <c r="AJE176" s="2"/>
      <c r="AJF176" s="2"/>
      <c r="AJG176" s="2"/>
      <c r="AJH176" s="2"/>
      <c r="AJI176" s="2"/>
      <c r="AJJ176" s="2"/>
      <c r="AJK176" s="2"/>
      <c r="AJL176" s="2"/>
      <c r="AJM176" s="2"/>
      <c r="AJN176" s="2"/>
      <c r="AJO176" s="2"/>
      <c r="AJP176" s="2"/>
      <c r="AJQ176" s="2"/>
      <c r="AJR176" s="2"/>
      <c r="AJS176" s="2"/>
      <c r="AJT176" s="2"/>
      <c r="AJU176" s="2"/>
      <c r="AJV176" s="2"/>
      <c r="AJW176" s="2"/>
      <c r="AJX176" s="2"/>
      <c r="AJY176" s="2"/>
      <c r="AJZ176" s="2"/>
      <c r="AKA176" s="2"/>
      <c r="AKB176" s="2"/>
      <c r="AKC176" s="2"/>
      <c r="AKD176" s="2"/>
      <c r="AKE176" s="2"/>
      <c r="AKF176" s="2"/>
      <c r="AKG176" s="2"/>
      <c r="AKH176" s="2"/>
      <c r="AKI176" s="2"/>
      <c r="AKJ176" s="2"/>
      <c r="AKK176" s="2"/>
      <c r="AKL176" s="2"/>
      <c r="AKM176" s="2"/>
      <c r="AKN176" s="2"/>
      <c r="AKO176" s="2"/>
      <c r="AKP176" s="2"/>
      <c r="AKQ176" s="2"/>
      <c r="AKR176" s="2"/>
      <c r="AKS176" s="2"/>
      <c r="AKT176" s="2"/>
      <c r="AKU176" s="2"/>
      <c r="AKV176" s="2"/>
      <c r="AKW176" s="2"/>
      <c r="AKX176" s="2"/>
      <c r="AKY176" s="2"/>
      <c r="AKZ176" s="2"/>
      <c r="ALA176" s="2"/>
      <c r="ALB176" s="2"/>
      <c r="ALC176" s="2"/>
      <c r="ALD176" s="2"/>
      <c r="ALE176" s="2"/>
      <c r="ALF176" s="2"/>
      <c r="ALG176" s="2"/>
      <c r="ALH176" s="2"/>
      <c r="ALI176" s="2"/>
      <c r="ALJ176" s="2"/>
      <c r="ALK176" s="2"/>
      <c r="ALL176" s="2"/>
      <c r="ALM176" s="2"/>
      <c r="ALN176" s="2"/>
      <c r="ALO176" s="2"/>
      <c r="ALP176" s="2"/>
      <c r="ALQ176" s="2"/>
      <c r="ALR176" s="2"/>
      <c r="ALS176" s="2"/>
      <c r="ALT176" s="2"/>
      <c r="ALU176" s="2"/>
      <c r="ALV176" s="2"/>
      <c r="ALW176" s="2"/>
      <c r="ALX176" s="2"/>
      <c r="ALY176" s="2"/>
      <c r="ALZ176" s="2"/>
      <c r="AMA176" s="2"/>
      <c r="AMB176" s="2"/>
      <c r="AMC176" s="2"/>
      <c r="AMD176" s="2"/>
      <c r="AME176" s="2"/>
      <c r="AMF176" s="2"/>
      <c r="AMG176" s="2"/>
      <c r="AMH176" s="2"/>
      <c r="AMI176" s="2"/>
      <c r="AMJ176" s="2"/>
      <c r="AMK176" s="2"/>
    </row>
    <row r="177" spans="1:1025" ht="13.8" x14ac:dyDescent="0.25">
      <c r="B177" s="1"/>
      <c r="C177" s="1"/>
      <c r="J177" s="264"/>
      <c r="AL177" s="2"/>
      <c r="AM177" s="2"/>
      <c r="AN177" s="2"/>
      <c r="AO177" s="284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  <c r="LM177" s="2"/>
      <c r="LN177" s="2"/>
      <c r="LO177" s="2"/>
      <c r="LP177" s="2"/>
      <c r="LQ177" s="2"/>
      <c r="LR177" s="2"/>
      <c r="LS177" s="2"/>
      <c r="LT177" s="2"/>
      <c r="LU177" s="2"/>
      <c r="LV177" s="2"/>
      <c r="LW177" s="2"/>
      <c r="LX177" s="2"/>
      <c r="LY177" s="2"/>
      <c r="LZ177" s="2"/>
      <c r="MA177" s="2"/>
      <c r="MB177" s="2"/>
      <c r="MC177" s="2"/>
      <c r="MD177" s="2"/>
      <c r="ME177" s="2"/>
      <c r="MF177" s="2"/>
      <c r="MG177" s="2"/>
      <c r="MH177" s="2"/>
      <c r="MI177" s="2"/>
      <c r="MJ177" s="2"/>
      <c r="MK177" s="2"/>
      <c r="ML177" s="2"/>
      <c r="MM177" s="2"/>
      <c r="MN177" s="2"/>
      <c r="MO177" s="2"/>
      <c r="MP177" s="2"/>
      <c r="MQ177" s="2"/>
      <c r="MR177" s="2"/>
      <c r="MS177" s="2"/>
      <c r="MT177" s="2"/>
      <c r="MU177" s="2"/>
      <c r="MV177" s="2"/>
      <c r="MW177" s="2"/>
      <c r="MX177" s="2"/>
      <c r="MY177" s="2"/>
      <c r="MZ177" s="2"/>
      <c r="NA177" s="2"/>
      <c r="NB177" s="2"/>
      <c r="NC177" s="2"/>
      <c r="ND177" s="2"/>
      <c r="NE177" s="2"/>
      <c r="NF177" s="2"/>
      <c r="NG177" s="2"/>
      <c r="NH177" s="2"/>
      <c r="NI177" s="2"/>
      <c r="NJ177" s="2"/>
      <c r="NK177" s="2"/>
      <c r="NL177" s="2"/>
      <c r="NM177" s="2"/>
      <c r="NN177" s="2"/>
      <c r="NO177" s="2"/>
      <c r="NP177" s="2"/>
      <c r="NQ177" s="2"/>
      <c r="NR177" s="2"/>
      <c r="NS177" s="2"/>
      <c r="NT177" s="2"/>
      <c r="NU177" s="2"/>
      <c r="NV177" s="2"/>
      <c r="NW177" s="2"/>
      <c r="NX177" s="2"/>
      <c r="NY177" s="2"/>
      <c r="NZ177" s="2"/>
      <c r="OA177" s="2"/>
      <c r="OB177" s="2"/>
      <c r="OC177" s="2"/>
      <c r="OD177" s="2"/>
      <c r="OE177" s="2"/>
      <c r="OF177" s="2"/>
      <c r="OG177" s="2"/>
      <c r="OH177" s="2"/>
      <c r="OI177" s="2"/>
      <c r="OJ177" s="2"/>
      <c r="OK177" s="2"/>
      <c r="OL177" s="2"/>
      <c r="OM177" s="2"/>
      <c r="ON177" s="2"/>
      <c r="OO177" s="2"/>
      <c r="OP177" s="2"/>
      <c r="OQ177" s="2"/>
      <c r="OR177" s="2"/>
      <c r="OS177" s="2"/>
      <c r="OT177" s="2"/>
      <c r="OU177" s="2"/>
      <c r="OV177" s="2"/>
      <c r="OW177" s="2"/>
      <c r="OX177" s="2"/>
      <c r="OY177" s="2"/>
      <c r="OZ177" s="2"/>
      <c r="PA177" s="2"/>
      <c r="PB177" s="2"/>
      <c r="PC177" s="2"/>
      <c r="PD177" s="2"/>
      <c r="PE177" s="2"/>
      <c r="PF177" s="2"/>
      <c r="PG177" s="2"/>
      <c r="PH177" s="2"/>
      <c r="PI177" s="2"/>
      <c r="PJ177" s="2"/>
      <c r="PK177" s="2"/>
      <c r="PL177" s="2"/>
      <c r="PM177" s="2"/>
      <c r="PN177" s="2"/>
      <c r="PO177" s="2"/>
      <c r="PP177" s="2"/>
      <c r="PQ177" s="2"/>
      <c r="PR177" s="2"/>
      <c r="PS177" s="2"/>
      <c r="PT177" s="2"/>
      <c r="PU177" s="2"/>
      <c r="PV177" s="2"/>
      <c r="PW177" s="2"/>
      <c r="PX177" s="2"/>
      <c r="PY177" s="2"/>
      <c r="PZ177" s="2"/>
      <c r="QA177" s="2"/>
      <c r="QB177" s="2"/>
      <c r="QC177" s="2"/>
      <c r="QD177" s="2"/>
      <c r="QE177" s="2"/>
      <c r="QF177" s="2"/>
      <c r="QG177" s="2"/>
      <c r="QH177" s="2"/>
      <c r="QI177" s="2"/>
      <c r="QJ177" s="2"/>
      <c r="QK177" s="2"/>
      <c r="QL177" s="2"/>
      <c r="QM177" s="2"/>
      <c r="QN177" s="2"/>
      <c r="QO177" s="2"/>
      <c r="QP177" s="2"/>
      <c r="QQ177" s="2"/>
      <c r="QR177" s="2"/>
      <c r="QS177" s="2"/>
      <c r="QT177" s="2"/>
      <c r="QU177" s="2"/>
      <c r="QV177" s="2"/>
      <c r="QW177" s="2"/>
      <c r="QX177" s="2"/>
      <c r="QY177" s="2"/>
      <c r="QZ177" s="2"/>
      <c r="RA177" s="2"/>
      <c r="RB177" s="2"/>
      <c r="RC177" s="2"/>
      <c r="RD177" s="2"/>
      <c r="RE177" s="2"/>
      <c r="RF177" s="2"/>
      <c r="RG177" s="2"/>
      <c r="RH177" s="2"/>
      <c r="RI177" s="2"/>
      <c r="RJ177" s="2"/>
      <c r="RK177" s="2"/>
      <c r="RL177" s="2"/>
      <c r="RM177" s="2"/>
      <c r="RN177" s="2"/>
      <c r="RO177" s="2"/>
      <c r="RP177" s="2"/>
      <c r="RQ177" s="2"/>
      <c r="RR177" s="2"/>
      <c r="RS177" s="2"/>
      <c r="RT177" s="2"/>
      <c r="RU177" s="2"/>
      <c r="RV177" s="2"/>
      <c r="RW177" s="2"/>
      <c r="RX177" s="2"/>
      <c r="RY177" s="2"/>
      <c r="RZ177" s="2"/>
      <c r="SA177" s="2"/>
      <c r="SB177" s="2"/>
      <c r="SC177" s="2"/>
      <c r="SD177" s="2"/>
      <c r="SE177" s="2"/>
      <c r="SF177" s="2"/>
      <c r="SG177" s="2"/>
      <c r="SH177" s="2"/>
      <c r="SI177" s="2"/>
      <c r="SJ177" s="2"/>
      <c r="SK177" s="2"/>
      <c r="SL177" s="2"/>
      <c r="SM177" s="2"/>
      <c r="SN177" s="2"/>
      <c r="SO177" s="2"/>
      <c r="SP177" s="2"/>
      <c r="SQ177" s="2"/>
      <c r="SR177" s="2"/>
      <c r="SS177" s="2"/>
      <c r="ST177" s="2"/>
      <c r="SU177" s="2"/>
      <c r="SV177" s="2"/>
      <c r="SW177" s="2"/>
      <c r="SX177" s="2"/>
      <c r="SY177" s="2"/>
      <c r="SZ177" s="2"/>
      <c r="TA177" s="2"/>
      <c r="TB177" s="2"/>
      <c r="TC177" s="2"/>
      <c r="TD177" s="2"/>
      <c r="TE177" s="2"/>
      <c r="TF177" s="2"/>
      <c r="TG177" s="2"/>
      <c r="TH177" s="2"/>
      <c r="TI177" s="2"/>
      <c r="TJ177" s="2"/>
      <c r="TK177" s="2"/>
      <c r="TL177" s="2"/>
      <c r="TM177" s="2"/>
      <c r="TN177" s="2"/>
      <c r="TO177" s="2"/>
      <c r="TP177" s="2"/>
      <c r="TQ177" s="2"/>
      <c r="TR177" s="2"/>
      <c r="TS177" s="2"/>
      <c r="TT177" s="2"/>
      <c r="TU177" s="2"/>
      <c r="TV177" s="2"/>
      <c r="TW177" s="2"/>
      <c r="TX177" s="2"/>
      <c r="TY177" s="2"/>
      <c r="TZ177" s="2"/>
      <c r="UA177" s="2"/>
      <c r="UB177" s="2"/>
      <c r="UC177" s="2"/>
      <c r="UD177" s="2"/>
      <c r="UE177" s="2"/>
      <c r="UF177" s="2"/>
      <c r="UG177" s="2"/>
      <c r="UH177" s="2"/>
      <c r="UI177" s="2"/>
      <c r="UJ177" s="2"/>
      <c r="UK177" s="2"/>
      <c r="UL177" s="2"/>
      <c r="UM177" s="2"/>
      <c r="UN177" s="2"/>
      <c r="UO177" s="2"/>
      <c r="UP177" s="2"/>
      <c r="UQ177" s="2"/>
      <c r="UR177" s="2"/>
      <c r="US177" s="2"/>
      <c r="UT177" s="2"/>
      <c r="UU177" s="2"/>
      <c r="UV177" s="2"/>
      <c r="UW177" s="2"/>
      <c r="UX177" s="2"/>
      <c r="UY177" s="2"/>
      <c r="UZ177" s="2"/>
      <c r="VA177" s="2"/>
      <c r="VB177" s="2"/>
      <c r="VC177" s="2"/>
      <c r="VD177" s="2"/>
      <c r="VE177" s="2"/>
      <c r="VF177" s="2"/>
      <c r="VG177" s="2"/>
      <c r="VH177" s="2"/>
      <c r="VI177" s="2"/>
      <c r="VJ177" s="2"/>
      <c r="VK177" s="2"/>
      <c r="VL177" s="2"/>
      <c r="VM177" s="2"/>
      <c r="VN177" s="2"/>
      <c r="VO177" s="2"/>
      <c r="VP177" s="2"/>
      <c r="VQ177" s="2"/>
      <c r="VR177" s="2"/>
      <c r="VS177" s="2"/>
      <c r="VT177" s="2"/>
      <c r="VU177" s="2"/>
      <c r="VV177" s="2"/>
      <c r="VW177" s="2"/>
      <c r="VX177" s="2"/>
      <c r="VY177" s="2"/>
      <c r="VZ177" s="2"/>
      <c r="WA177" s="2"/>
      <c r="WB177" s="2"/>
      <c r="WC177" s="2"/>
      <c r="WD177" s="2"/>
      <c r="WE177" s="2"/>
      <c r="WF177" s="2"/>
      <c r="WG177" s="2"/>
      <c r="WH177" s="2"/>
      <c r="WI177" s="2"/>
      <c r="WJ177" s="2"/>
      <c r="WK177" s="2"/>
      <c r="WL177" s="2"/>
      <c r="WM177" s="2"/>
      <c r="WN177" s="2"/>
      <c r="WO177" s="2"/>
      <c r="WP177" s="2"/>
      <c r="WQ177" s="2"/>
      <c r="WR177" s="2"/>
      <c r="WS177" s="2"/>
      <c r="WT177" s="2"/>
      <c r="WU177" s="2"/>
      <c r="WV177" s="2"/>
      <c r="WW177" s="2"/>
      <c r="WX177" s="2"/>
      <c r="WY177" s="2"/>
      <c r="WZ177" s="2"/>
      <c r="XA177" s="2"/>
      <c r="XB177" s="2"/>
      <c r="XC177" s="2"/>
      <c r="XD177" s="2"/>
      <c r="XE177" s="2"/>
      <c r="XF177" s="2"/>
      <c r="XG177" s="2"/>
      <c r="XH177" s="2"/>
      <c r="XI177" s="2"/>
      <c r="XJ177" s="2"/>
      <c r="XK177" s="2"/>
      <c r="XL177" s="2"/>
      <c r="XM177" s="2"/>
      <c r="XN177" s="2"/>
      <c r="XO177" s="2"/>
      <c r="XP177" s="2"/>
      <c r="XQ177" s="2"/>
      <c r="XR177" s="2"/>
      <c r="XS177" s="2"/>
      <c r="XT177" s="2"/>
      <c r="XU177" s="2"/>
      <c r="XV177" s="2"/>
      <c r="XW177" s="2"/>
      <c r="XX177" s="2"/>
      <c r="XY177" s="2"/>
      <c r="XZ177" s="2"/>
      <c r="YA177" s="2"/>
      <c r="YB177" s="2"/>
      <c r="YC177" s="2"/>
      <c r="YD177" s="2"/>
      <c r="YE177" s="2"/>
      <c r="YF177" s="2"/>
      <c r="YG177" s="2"/>
      <c r="YH177" s="2"/>
      <c r="YI177" s="2"/>
      <c r="YJ177" s="2"/>
      <c r="YK177" s="2"/>
      <c r="YL177" s="2"/>
      <c r="YM177" s="2"/>
      <c r="YN177" s="2"/>
      <c r="YO177" s="2"/>
      <c r="YP177" s="2"/>
      <c r="YQ177" s="2"/>
      <c r="YR177" s="2"/>
      <c r="YS177" s="2"/>
      <c r="YT177" s="2"/>
      <c r="YU177" s="2"/>
      <c r="YV177" s="2"/>
      <c r="YW177" s="2"/>
      <c r="YX177" s="2"/>
      <c r="YY177" s="2"/>
      <c r="YZ177" s="2"/>
      <c r="ZA177" s="2"/>
      <c r="ZB177" s="2"/>
      <c r="ZC177" s="2"/>
      <c r="ZD177" s="2"/>
      <c r="ZE177" s="2"/>
      <c r="ZF177" s="2"/>
      <c r="ZG177" s="2"/>
      <c r="ZH177" s="2"/>
      <c r="ZI177" s="2"/>
      <c r="ZJ177" s="2"/>
      <c r="ZK177" s="2"/>
      <c r="ZL177" s="2"/>
      <c r="ZM177" s="2"/>
      <c r="ZN177" s="2"/>
      <c r="ZO177" s="2"/>
      <c r="ZP177" s="2"/>
      <c r="ZQ177" s="2"/>
      <c r="ZR177" s="2"/>
      <c r="ZS177" s="2"/>
      <c r="ZT177" s="2"/>
      <c r="ZU177" s="2"/>
      <c r="ZV177" s="2"/>
      <c r="ZW177" s="2"/>
      <c r="ZX177" s="2"/>
      <c r="ZY177" s="2"/>
      <c r="ZZ177" s="2"/>
      <c r="AAA177" s="2"/>
      <c r="AAB177" s="2"/>
      <c r="AAC177" s="2"/>
      <c r="AAD177" s="2"/>
      <c r="AAE177" s="2"/>
      <c r="AAF177" s="2"/>
      <c r="AAG177" s="2"/>
      <c r="AAH177" s="2"/>
      <c r="AAI177" s="2"/>
      <c r="AAJ177" s="2"/>
      <c r="AAK177" s="2"/>
      <c r="AAL177" s="2"/>
      <c r="AAM177" s="2"/>
      <c r="AAN177" s="2"/>
      <c r="AAO177" s="2"/>
      <c r="AAP177" s="2"/>
      <c r="AAQ177" s="2"/>
      <c r="AAR177" s="2"/>
      <c r="AAS177" s="2"/>
      <c r="AAT177" s="2"/>
      <c r="AAU177" s="2"/>
      <c r="AAV177" s="2"/>
      <c r="AAW177" s="2"/>
      <c r="AAX177" s="2"/>
      <c r="AAY177" s="2"/>
      <c r="AAZ177" s="2"/>
      <c r="ABA177" s="2"/>
      <c r="ABB177" s="2"/>
      <c r="ABC177" s="2"/>
      <c r="ABD177" s="2"/>
      <c r="ABE177" s="2"/>
      <c r="ABF177" s="2"/>
      <c r="ABG177" s="2"/>
      <c r="ABH177" s="2"/>
      <c r="ABI177" s="2"/>
      <c r="ABJ177" s="2"/>
      <c r="ABK177" s="2"/>
      <c r="ABL177" s="2"/>
      <c r="ABM177" s="2"/>
      <c r="ABN177" s="2"/>
      <c r="ABO177" s="2"/>
      <c r="ABP177" s="2"/>
      <c r="ABQ177" s="2"/>
      <c r="ABR177" s="2"/>
      <c r="ABS177" s="2"/>
      <c r="ABT177" s="2"/>
      <c r="ABU177" s="2"/>
      <c r="ABV177" s="2"/>
      <c r="ABW177" s="2"/>
      <c r="ABX177" s="2"/>
      <c r="ABY177" s="2"/>
      <c r="ABZ177" s="2"/>
      <c r="ACA177" s="2"/>
      <c r="ACB177" s="2"/>
      <c r="ACC177" s="2"/>
      <c r="ACD177" s="2"/>
      <c r="ACE177" s="2"/>
      <c r="ACF177" s="2"/>
      <c r="ACG177" s="2"/>
      <c r="ACH177" s="2"/>
      <c r="ACI177" s="2"/>
      <c r="ACJ177" s="2"/>
      <c r="ACK177" s="2"/>
      <c r="ACL177" s="2"/>
      <c r="ACM177" s="2"/>
      <c r="ACN177" s="2"/>
      <c r="ACO177" s="2"/>
      <c r="ACP177" s="2"/>
      <c r="ACQ177" s="2"/>
      <c r="ACR177" s="2"/>
      <c r="ACS177" s="2"/>
      <c r="ACT177" s="2"/>
      <c r="ACU177" s="2"/>
      <c r="ACV177" s="2"/>
      <c r="ACW177" s="2"/>
      <c r="ACX177" s="2"/>
      <c r="ACY177" s="2"/>
      <c r="ACZ177" s="2"/>
      <c r="ADA177" s="2"/>
      <c r="ADB177" s="2"/>
      <c r="ADC177" s="2"/>
      <c r="ADD177" s="2"/>
      <c r="ADE177" s="2"/>
      <c r="ADF177" s="2"/>
      <c r="ADG177" s="2"/>
      <c r="ADH177" s="2"/>
      <c r="ADI177" s="2"/>
      <c r="ADJ177" s="2"/>
      <c r="ADK177" s="2"/>
      <c r="ADL177" s="2"/>
      <c r="ADM177" s="2"/>
      <c r="ADN177" s="2"/>
      <c r="ADO177" s="2"/>
      <c r="ADP177" s="2"/>
      <c r="ADQ177" s="2"/>
      <c r="ADR177" s="2"/>
      <c r="ADS177" s="2"/>
      <c r="ADT177" s="2"/>
      <c r="ADU177" s="2"/>
      <c r="ADV177" s="2"/>
      <c r="ADW177" s="2"/>
      <c r="ADX177" s="2"/>
      <c r="ADY177" s="2"/>
      <c r="ADZ177" s="2"/>
      <c r="AEA177" s="2"/>
      <c r="AEB177" s="2"/>
      <c r="AEC177" s="2"/>
      <c r="AED177" s="2"/>
      <c r="AEE177" s="2"/>
      <c r="AEF177" s="2"/>
      <c r="AEG177" s="2"/>
      <c r="AEH177" s="2"/>
      <c r="AEI177" s="2"/>
      <c r="AEJ177" s="2"/>
      <c r="AEK177" s="2"/>
      <c r="AEL177" s="2"/>
      <c r="AEM177" s="2"/>
      <c r="AEN177" s="2"/>
      <c r="AEO177" s="2"/>
      <c r="AEP177" s="2"/>
      <c r="AEQ177" s="2"/>
      <c r="AER177" s="2"/>
      <c r="AES177" s="2"/>
      <c r="AET177" s="2"/>
      <c r="AEU177" s="2"/>
      <c r="AEV177" s="2"/>
      <c r="AEW177" s="2"/>
      <c r="AEX177" s="2"/>
      <c r="AEY177" s="2"/>
      <c r="AEZ177" s="2"/>
      <c r="AFA177" s="2"/>
      <c r="AFB177" s="2"/>
      <c r="AFC177" s="2"/>
      <c r="AFD177" s="2"/>
      <c r="AFE177" s="2"/>
      <c r="AFF177" s="2"/>
      <c r="AFG177" s="2"/>
      <c r="AFH177" s="2"/>
      <c r="AFI177" s="2"/>
      <c r="AFJ177" s="2"/>
      <c r="AFK177" s="2"/>
      <c r="AFL177" s="2"/>
      <c r="AFM177" s="2"/>
      <c r="AFN177" s="2"/>
      <c r="AFO177" s="2"/>
      <c r="AFP177" s="2"/>
      <c r="AFQ177" s="2"/>
      <c r="AFR177" s="2"/>
      <c r="AFS177" s="2"/>
      <c r="AFT177" s="2"/>
      <c r="AFU177" s="2"/>
      <c r="AFV177" s="2"/>
      <c r="AFW177" s="2"/>
      <c r="AFX177" s="2"/>
      <c r="AFY177" s="2"/>
      <c r="AFZ177" s="2"/>
      <c r="AGA177" s="2"/>
      <c r="AGB177" s="2"/>
      <c r="AGC177" s="2"/>
      <c r="AGD177" s="2"/>
      <c r="AGE177" s="2"/>
      <c r="AGF177" s="2"/>
      <c r="AGG177" s="2"/>
      <c r="AGH177" s="2"/>
      <c r="AGI177" s="2"/>
      <c r="AGJ177" s="2"/>
      <c r="AGK177" s="2"/>
      <c r="AGL177" s="2"/>
      <c r="AGM177" s="2"/>
      <c r="AGN177" s="2"/>
      <c r="AGO177" s="2"/>
      <c r="AGP177" s="2"/>
      <c r="AGQ177" s="2"/>
      <c r="AGR177" s="2"/>
      <c r="AGS177" s="2"/>
      <c r="AGT177" s="2"/>
      <c r="AGU177" s="2"/>
      <c r="AGV177" s="2"/>
      <c r="AGW177" s="2"/>
      <c r="AGX177" s="2"/>
      <c r="AGY177" s="2"/>
      <c r="AGZ177" s="2"/>
      <c r="AHA177" s="2"/>
      <c r="AHB177" s="2"/>
      <c r="AHC177" s="2"/>
      <c r="AHD177" s="2"/>
      <c r="AHE177" s="2"/>
      <c r="AHF177" s="2"/>
      <c r="AHG177" s="2"/>
      <c r="AHH177" s="2"/>
      <c r="AHI177" s="2"/>
      <c r="AHJ177" s="2"/>
      <c r="AHK177" s="2"/>
      <c r="AHL177" s="2"/>
      <c r="AHM177" s="2"/>
      <c r="AHN177" s="2"/>
      <c r="AHO177" s="2"/>
      <c r="AHP177" s="2"/>
      <c r="AHQ177" s="2"/>
      <c r="AHR177" s="2"/>
      <c r="AHS177" s="2"/>
      <c r="AHT177" s="2"/>
      <c r="AHU177" s="2"/>
      <c r="AHV177" s="2"/>
      <c r="AHW177" s="2"/>
      <c r="AHX177" s="2"/>
      <c r="AHY177" s="2"/>
      <c r="AHZ177" s="2"/>
      <c r="AIA177" s="2"/>
      <c r="AIB177" s="2"/>
      <c r="AIC177" s="2"/>
      <c r="AID177" s="2"/>
      <c r="AIE177" s="2"/>
      <c r="AIF177" s="2"/>
      <c r="AIG177" s="2"/>
      <c r="AIH177" s="2"/>
      <c r="AII177" s="2"/>
      <c r="AIJ177" s="2"/>
      <c r="AIK177" s="2"/>
      <c r="AIL177" s="2"/>
      <c r="AIM177" s="2"/>
      <c r="AIN177" s="2"/>
      <c r="AIO177" s="2"/>
      <c r="AIP177" s="2"/>
      <c r="AIQ177" s="2"/>
      <c r="AIR177" s="2"/>
      <c r="AIS177" s="2"/>
      <c r="AIT177" s="2"/>
      <c r="AIU177" s="2"/>
      <c r="AIV177" s="2"/>
      <c r="AIW177" s="2"/>
      <c r="AIX177" s="2"/>
      <c r="AIY177" s="2"/>
      <c r="AIZ177" s="2"/>
      <c r="AJA177" s="2"/>
      <c r="AJB177" s="2"/>
      <c r="AJC177" s="2"/>
      <c r="AJD177" s="2"/>
      <c r="AJE177" s="2"/>
      <c r="AJF177" s="2"/>
      <c r="AJG177" s="2"/>
      <c r="AJH177" s="2"/>
      <c r="AJI177" s="2"/>
      <c r="AJJ177" s="2"/>
      <c r="AJK177" s="2"/>
      <c r="AJL177" s="2"/>
      <c r="AJM177" s="2"/>
      <c r="AJN177" s="2"/>
      <c r="AJO177" s="2"/>
      <c r="AJP177" s="2"/>
      <c r="AJQ177" s="2"/>
      <c r="AJR177" s="2"/>
      <c r="AJS177" s="2"/>
      <c r="AJT177" s="2"/>
      <c r="AJU177" s="2"/>
      <c r="AJV177" s="2"/>
      <c r="AJW177" s="2"/>
      <c r="AJX177" s="2"/>
      <c r="AJY177" s="2"/>
      <c r="AJZ177" s="2"/>
      <c r="AKA177" s="2"/>
      <c r="AKB177" s="2"/>
      <c r="AKC177" s="2"/>
      <c r="AKD177" s="2"/>
      <c r="AKE177" s="2"/>
      <c r="AKF177" s="2"/>
      <c r="AKG177" s="2"/>
      <c r="AKH177" s="2"/>
      <c r="AKI177" s="2"/>
      <c r="AKJ177" s="2"/>
      <c r="AKK177" s="2"/>
      <c r="AKL177" s="2"/>
      <c r="AKM177" s="2"/>
      <c r="AKN177" s="2"/>
      <c r="AKO177" s="2"/>
      <c r="AKP177" s="2"/>
      <c r="AKQ177" s="2"/>
      <c r="AKR177" s="2"/>
      <c r="AKS177" s="2"/>
      <c r="AKT177" s="2"/>
      <c r="AKU177" s="2"/>
      <c r="AKV177" s="2"/>
      <c r="AKW177" s="2"/>
      <c r="AKX177" s="2"/>
      <c r="AKY177" s="2"/>
      <c r="AKZ177" s="2"/>
      <c r="ALA177" s="2"/>
      <c r="ALB177" s="2"/>
      <c r="ALC177" s="2"/>
      <c r="ALD177" s="2"/>
      <c r="ALE177" s="2"/>
      <c r="ALF177" s="2"/>
      <c r="ALG177" s="2"/>
      <c r="ALH177" s="2"/>
      <c r="ALI177" s="2"/>
      <c r="ALJ177" s="2"/>
      <c r="ALK177" s="2"/>
      <c r="ALL177" s="2"/>
      <c r="ALM177" s="2"/>
      <c r="ALN177" s="2"/>
      <c r="ALO177" s="2"/>
      <c r="ALP177" s="2"/>
      <c r="ALQ177" s="2"/>
      <c r="ALR177" s="2"/>
      <c r="ALS177" s="2"/>
      <c r="ALT177" s="2"/>
      <c r="ALU177" s="2"/>
      <c r="ALV177" s="2"/>
      <c r="ALW177" s="2"/>
      <c r="ALX177" s="2"/>
      <c r="ALY177" s="2"/>
      <c r="ALZ177" s="2"/>
      <c r="AMA177" s="2"/>
      <c r="AMB177" s="2"/>
      <c r="AMC177" s="2"/>
      <c r="AMD177" s="2"/>
      <c r="AME177" s="2"/>
      <c r="AMF177" s="2"/>
      <c r="AMG177" s="2"/>
      <c r="AMH177" s="2"/>
      <c r="AMI177" s="2"/>
      <c r="AMJ177" s="2"/>
      <c r="AMK177" s="2"/>
    </row>
    <row r="178" spans="1:1025" ht="13.8" x14ac:dyDescent="0.25">
      <c r="B178" s="1"/>
      <c r="C178" s="1"/>
      <c r="AL178" s="2"/>
      <c r="AM178" s="2"/>
      <c r="AN178" s="2"/>
      <c r="AO178" s="284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  <c r="LM178" s="2"/>
      <c r="LN178" s="2"/>
      <c r="LO178" s="2"/>
      <c r="LP178" s="2"/>
      <c r="LQ178" s="2"/>
      <c r="LR178" s="2"/>
      <c r="LS178" s="2"/>
      <c r="LT178" s="2"/>
      <c r="LU178" s="2"/>
      <c r="LV178" s="2"/>
      <c r="LW178" s="2"/>
      <c r="LX178" s="2"/>
      <c r="LY178" s="2"/>
      <c r="LZ178" s="2"/>
      <c r="MA178" s="2"/>
      <c r="MB178" s="2"/>
      <c r="MC178" s="2"/>
      <c r="MD178" s="2"/>
      <c r="ME178" s="2"/>
      <c r="MF178" s="2"/>
      <c r="MG178" s="2"/>
      <c r="MH178" s="2"/>
      <c r="MI178" s="2"/>
      <c r="MJ178" s="2"/>
      <c r="MK178" s="2"/>
      <c r="ML178" s="2"/>
      <c r="MM178" s="2"/>
      <c r="MN178" s="2"/>
      <c r="MO178" s="2"/>
      <c r="MP178" s="2"/>
      <c r="MQ178" s="2"/>
      <c r="MR178" s="2"/>
      <c r="MS178" s="2"/>
      <c r="MT178" s="2"/>
      <c r="MU178" s="2"/>
      <c r="MV178" s="2"/>
      <c r="MW178" s="2"/>
      <c r="MX178" s="2"/>
      <c r="MY178" s="2"/>
      <c r="MZ178" s="2"/>
      <c r="NA178" s="2"/>
      <c r="NB178" s="2"/>
      <c r="NC178" s="2"/>
      <c r="ND178" s="2"/>
      <c r="NE178" s="2"/>
      <c r="NF178" s="2"/>
      <c r="NG178" s="2"/>
      <c r="NH178" s="2"/>
      <c r="NI178" s="2"/>
      <c r="NJ178" s="2"/>
      <c r="NK178" s="2"/>
      <c r="NL178" s="2"/>
      <c r="NM178" s="2"/>
      <c r="NN178" s="2"/>
      <c r="NO178" s="2"/>
      <c r="NP178" s="2"/>
      <c r="NQ178" s="2"/>
      <c r="NR178" s="2"/>
      <c r="NS178" s="2"/>
      <c r="NT178" s="2"/>
      <c r="NU178" s="2"/>
      <c r="NV178" s="2"/>
      <c r="NW178" s="2"/>
      <c r="NX178" s="2"/>
      <c r="NY178" s="2"/>
      <c r="NZ178" s="2"/>
      <c r="OA178" s="2"/>
      <c r="OB178" s="2"/>
      <c r="OC178" s="2"/>
      <c r="OD178" s="2"/>
      <c r="OE178" s="2"/>
      <c r="OF178" s="2"/>
      <c r="OG178" s="2"/>
      <c r="OH178" s="2"/>
      <c r="OI178" s="2"/>
      <c r="OJ178" s="2"/>
      <c r="OK178" s="2"/>
      <c r="OL178" s="2"/>
      <c r="OM178" s="2"/>
      <c r="ON178" s="2"/>
      <c r="OO178" s="2"/>
      <c r="OP178" s="2"/>
      <c r="OQ178" s="2"/>
      <c r="OR178" s="2"/>
      <c r="OS178" s="2"/>
      <c r="OT178" s="2"/>
      <c r="OU178" s="2"/>
      <c r="OV178" s="2"/>
      <c r="OW178" s="2"/>
      <c r="OX178" s="2"/>
      <c r="OY178" s="2"/>
      <c r="OZ178" s="2"/>
      <c r="PA178" s="2"/>
      <c r="PB178" s="2"/>
      <c r="PC178" s="2"/>
      <c r="PD178" s="2"/>
      <c r="PE178" s="2"/>
      <c r="PF178" s="2"/>
      <c r="PG178" s="2"/>
      <c r="PH178" s="2"/>
      <c r="PI178" s="2"/>
      <c r="PJ178" s="2"/>
      <c r="PK178" s="2"/>
      <c r="PL178" s="2"/>
      <c r="PM178" s="2"/>
      <c r="PN178" s="2"/>
      <c r="PO178" s="2"/>
      <c r="PP178" s="2"/>
      <c r="PQ178" s="2"/>
      <c r="PR178" s="2"/>
      <c r="PS178" s="2"/>
      <c r="PT178" s="2"/>
      <c r="PU178" s="2"/>
      <c r="PV178" s="2"/>
      <c r="PW178" s="2"/>
      <c r="PX178" s="2"/>
      <c r="PY178" s="2"/>
      <c r="PZ178" s="2"/>
      <c r="QA178" s="2"/>
      <c r="QB178" s="2"/>
      <c r="QC178" s="2"/>
      <c r="QD178" s="2"/>
      <c r="QE178" s="2"/>
      <c r="QF178" s="2"/>
      <c r="QG178" s="2"/>
      <c r="QH178" s="2"/>
      <c r="QI178" s="2"/>
      <c r="QJ178" s="2"/>
      <c r="QK178" s="2"/>
      <c r="QL178" s="2"/>
      <c r="QM178" s="2"/>
      <c r="QN178" s="2"/>
      <c r="QO178" s="2"/>
      <c r="QP178" s="2"/>
      <c r="QQ178" s="2"/>
      <c r="QR178" s="2"/>
      <c r="QS178" s="2"/>
      <c r="QT178" s="2"/>
      <c r="QU178" s="2"/>
      <c r="QV178" s="2"/>
      <c r="QW178" s="2"/>
      <c r="QX178" s="2"/>
      <c r="QY178" s="2"/>
      <c r="QZ178" s="2"/>
      <c r="RA178" s="2"/>
      <c r="RB178" s="2"/>
      <c r="RC178" s="2"/>
      <c r="RD178" s="2"/>
      <c r="RE178" s="2"/>
      <c r="RF178" s="2"/>
      <c r="RG178" s="2"/>
      <c r="RH178" s="2"/>
      <c r="RI178" s="2"/>
      <c r="RJ178" s="2"/>
      <c r="RK178" s="2"/>
      <c r="RL178" s="2"/>
      <c r="RM178" s="2"/>
      <c r="RN178" s="2"/>
      <c r="RO178" s="2"/>
      <c r="RP178" s="2"/>
      <c r="RQ178" s="2"/>
      <c r="RR178" s="2"/>
      <c r="RS178" s="2"/>
      <c r="RT178" s="2"/>
      <c r="RU178" s="2"/>
      <c r="RV178" s="2"/>
      <c r="RW178" s="2"/>
      <c r="RX178" s="2"/>
      <c r="RY178" s="2"/>
      <c r="RZ178" s="2"/>
      <c r="SA178" s="2"/>
      <c r="SB178" s="2"/>
      <c r="SC178" s="2"/>
      <c r="SD178" s="2"/>
      <c r="SE178" s="2"/>
      <c r="SF178" s="2"/>
      <c r="SG178" s="2"/>
      <c r="SH178" s="2"/>
      <c r="SI178" s="2"/>
      <c r="SJ178" s="2"/>
      <c r="SK178" s="2"/>
      <c r="SL178" s="2"/>
      <c r="SM178" s="2"/>
      <c r="SN178" s="2"/>
      <c r="SO178" s="2"/>
      <c r="SP178" s="2"/>
      <c r="SQ178" s="2"/>
      <c r="SR178" s="2"/>
      <c r="SS178" s="2"/>
      <c r="ST178" s="2"/>
      <c r="SU178" s="2"/>
      <c r="SV178" s="2"/>
      <c r="SW178" s="2"/>
      <c r="SX178" s="2"/>
      <c r="SY178" s="2"/>
      <c r="SZ178" s="2"/>
      <c r="TA178" s="2"/>
      <c r="TB178" s="2"/>
      <c r="TC178" s="2"/>
      <c r="TD178" s="2"/>
      <c r="TE178" s="2"/>
      <c r="TF178" s="2"/>
      <c r="TG178" s="2"/>
      <c r="TH178" s="2"/>
      <c r="TI178" s="2"/>
      <c r="TJ178" s="2"/>
      <c r="TK178" s="2"/>
      <c r="TL178" s="2"/>
      <c r="TM178" s="2"/>
      <c r="TN178" s="2"/>
      <c r="TO178" s="2"/>
      <c r="TP178" s="2"/>
      <c r="TQ178" s="2"/>
      <c r="TR178" s="2"/>
      <c r="TS178" s="2"/>
      <c r="TT178" s="2"/>
      <c r="TU178" s="2"/>
      <c r="TV178" s="2"/>
      <c r="TW178" s="2"/>
      <c r="TX178" s="2"/>
      <c r="TY178" s="2"/>
      <c r="TZ178" s="2"/>
      <c r="UA178" s="2"/>
      <c r="UB178" s="2"/>
      <c r="UC178" s="2"/>
      <c r="UD178" s="2"/>
      <c r="UE178" s="2"/>
      <c r="UF178" s="2"/>
      <c r="UG178" s="2"/>
      <c r="UH178" s="2"/>
      <c r="UI178" s="2"/>
      <c r="UJ178" s="2"/>
      <c r="UK178" s="2"/>
      <c r="UL178" s="2"/>
      <c r="UM178" s="2"/>
      <c r="UN178" s="2"/>
      <c r="UO178" s="2"/>
      <c r="UP178" s="2"/>
      <c r="UQ178" s="2"/>
      <c r="UR178" s="2"/>
      <c r="US178" s="2"/>
      <c r="UT178" s="2"/>
      <c r="UU178" s="2"/>
      <c r="UV178" s="2"/>
      <c r="UW178" s="2"/>
      <c r="UX178" s="2"/>
      <c r="UY178" s="2"/>
      <c r="UZ178" s="2"/>
      <c r="VA178" s="2"/>
      <c r="VB178" s="2"/>
      <c r="VC178" s="2"/>
      <c r="VD178" s="2"/>
      <c r="VE178" s="2"/>
      <c r="VF178" s="2"/>
      <c r="VG178" s="2"/>
      <c r="VH178" s="2"/>
      <c r="VI178" s="2"/>
      <c r="VJ178" s="2"/>
      <c r="VK178" s="2"/>
      <c r="VL178" s="2"/>
      <c r="VM178" s="2"/>
      <c r="VN178" s="2"/>
      <c r="VO178" s="2"/>
      <c r="VP178" s="2"/>
      <c r="VQ178" s="2"/>
      <c r="VR178" s="2"/>
      <c r="VS178" s="2"/>
      <c r="VT178" s="2"/>
      <c r="VU178" s="2"/>
      <c r="VV178" s="2"/>
      <c r="VW178" s="2"/>
      <c r="VX178" s="2"/>
      <c r="VY178" s="2"/>
      <c r="VZ178" s="2"/>
      <c r="WA178" s="2"/>
      <c r="WB178" s="2"/>
      <c r="WC178" s="2"/>
      <c r="WD178" s="2"/>
      <c r="WE178" s="2"/>
      <c r="WF178" s="2"/>
      <c r="WG178" s="2"/>
      <c r="WH178" s="2"/>
      <c r="WI178" s="2"/>
      <c r="WJ178" s="2"/>
      <c r="WK178" s="2"/>
      <c r="WL178" s="2"/>
      <c r="WM178" s="2"/>
      <c r="WN178" s="2"/>
      <c r="WO178" s="2"/>
      <c r="WP178" s="2"/>
      <c r="WQ178" s="2"/>
      <c r="WR178" s="2"/>
      <c r="WS178" s="2"/>
      <c r="WT178" s="2"/>
      <c r="WU178" s="2"/>
      <c r="WV178" s="2"/>
      <c r="WW178" s="2"/>
      <c r="WX178" s="2"/>
      <c r="WY178" s="2"/>
      <c r="WZ178" s="2"/>
      <c r="XA178" s="2"/>
      <c r="XB178" s="2"/>
      <c r="XC178" s="2"/>
      <c r="XD178" s="2"/>
      <c r="XE178" s="2"/>
      <c r="XF178" s="2"/>
      <c r="XG178" s="2"/>
      <c r="XH178" s="2"/>
      <c r="XI178" s="2"/>
      <c r="XJ178" s="2"/>
      <c r="XK178" s="2"/>
      <c r="XL178" s="2"/>
      <c r="XM178" s="2"/>
      <c r="XN178" s="2"/>
      <c r="XO178" s="2"/>
      <c r="XP178" s="2"/>
      <c r="XQ178" s="2"/>
      <c r="XR178" s="2"/>
      <c r="XS178" s="2"/>
      <c r="XT178" s="2"/>
      <c r="XU178" s="2"/>
      <c r="XV178" s="2"/>
      <c r="XW178" s="2"/>
      <c r="XX178" s="2"/>
      <c r="XY178" s="2"/>
      <c r="XZ178" s="2"/>
      <c r="YA178" s="2"/>
      <c r="YB178" s="2"/>
      <c r="YC178" s="2"/>
      <c r="YD178" s="2"/>
      <c r="YE178" s="2"/>
      <c r="YF178" s="2"/>
      <c r="YG178" s="2"/>
      <c r="YH178" s="2"/>
      <c r="YI178" s="2"/>
      <c r="YJ178" s="2"/>
      <c r="YK178" s="2"/>
      <c r="YL178" s="2"/>
      <c r="YM178" s="2"/>
      <c r="YN178" s="2"/>
      <c r="YO178" s="2"/>
      <c r="YP178" s="2"/>
      <c r="YQ178" s="2"/>
      <c r="YR178" s="2"/>
      <c r="YS178" s="2"/>
      <c r="YT178" s="2"/>
      <c r="YU178" s="2"/>
      <c r="YV178" s="2"/>
      <c r="YW178" s="2"/>
      <c r="YX178" s="2"/>
      <c r="YY178" s="2"/>
      <c r="YZ178" s="2"/>
      <c r="ZA178" s="2"/>
      <c r="ZB178" s="2"/>
      <c r="ZC178" s="2"/>
      <c r="ZD178" s="2"/>
      <c r="ZE178" s="2"/>
      <c r="ZF178" s="2"/>
      <c r="ZG178" s="2"/>
      <c r="ZH178" s="2"/>
      <c r="ZI178" s="2"/>
      <c r="ZJ178" s="2"/>
      <c r="ZK178" s="2"/>
      <c r="ZL178" s="2"/>
      <c r="ZM178" s="2"/>
      <c r="ZN178" s="2"/>
      <c r="ZO178" s="2"/>
      <c r="ZP178" s="2"/>
      <c r="ZQ178" s="2"/>
      <c r="ZR178" s="2"/>
      <c r="ZS178" s="2"/>
      <c r="ZT178" s="2"/>
      <c r="ZU178" s="2"/>
      <c r="ZV178" s="2"/>
      <c r="ZW178" s="2"/>
      <c r="ZX178" s="2"/>
      <c r="ZY178" s="2"/>
      <c r="ZZ178" s="2"/>
      <c r="AAA178" s="2"/>
      <c r="AAB178" s="2"/>
      <c r="AAC178" s="2"/>
      <c r="AAD178" s="2"/>
      <c r="AAE178" s="2"/>
      <c r="AAF178" s="2"/>
      <c r="AAG178" s="2"/>
      <c r="AAH178" s="2"/>
      <c r="AAI178" s="2"/>
      <c r="AAJ178" s="2"/>
      <c r="AAK178" s="2"/>
      <c r="AAL178" s="2"/>
      <c r="AAM178" s="2"/>
      <c r="AAN178" s="2"/>
      <c r="AAO178" s="2"/>
      <c r="AAP178" s="2"/>
      <c r="AAQ178" s="2"/>
      <c r="AAR178" s="2"/>
      <c r="AAS178" s="2"/>
      <c r="AAT178" s="2"/>
      <c r="AAU178" s="2"/>
      <c r="AAV178" s="2"/>
      <c r="AAW178" s="2"/>
      <c r="AAX178" s="2"/>
      <c r="AAY178" s="2"/>
      <c r="AAZ178" s="2"/>
      <c r="ABA178" s="2"/>
      <c r="ABB178" s="2"/>
      <c r="ABC178" s="2"/>
      <c r="ABD178" s="2"/>
      <c r="ABE178" s="2"/>
      <c r="ABF178" s="2"/>
      <c r="ABG178" s="2"/>
      <c r="ABH178" s="2"/>
      <c r="ABI178" s="2"/>
      <c r="ABJ178" s="2"/>
      <c r="ABK178" s="2"/>
      <c r="ABL178" s="2"/>
      <c r="ABM178" s="2"/>
      <c r="ABN178" s="2"/>
      <c r="ABO178" s="2"/>
      <c r="ABP178" s="2"/>
      <c r="ABQ178" s="2"/>
      <c r="ABR178" s="2"/>
      <c r="ABS178" s="2"/>
      <c r="ABT178" s="2"/>
      <c r="ABU178" s="2"/>
      <c r="ABV178" s="2"/>
      <c r="ABW178" s="2"/>
      <c r="ABX178" s="2"/>
      <c r="ABY178" s="2"/>
      <c r="ABZ178" s="2"/>
      <c r="ACA178" s="2"/>
      <c r="ACB178" s="2"/>
      <c r="ACC178" s="2"/>
      <c r="ACD178" s="2"/>
      <c r="ACE178" s="2"/>
      <c r="ACF178" s="2"/>
      <c r="ACG178" s="2"/>
      <c r="ACH178" s="2"/>
      <c r="ACI178" s="2"/>
      <c r="ACJ178" s="2"/>
      <c r="ACK178" s="2"/>
      <c r="ACL178" s="2"/>
      <c r="ACM178" s="2"/>
      <c r="ACN178" s="2"/>
      <c r="ACO178" s="2"/>
      <c r="ACP178" s="2"/>
      <c r="ACQ178" s="2"/>
      <c r="ACR178" s="2"/>
      <c r="ACS178" s="2"/>
      <c r="ACT178" s="2"/>
      <c r="ACU178" s="2"/>
      <c r="ACV178" s="2"/>
      <c r="ACW178" s="2"/>
      <c r="ACX178" s="2"/>
      <c r="ACY178" s="2"/>
      <c r="ACZ178" s="2"/>
      <c r="ADA178" s="2"/>
      <c r="ADB178" s="2"/>
      <c r="ADC178" s="2"/>
      <c r="ADD178" s="2"/>
      <c r="ADE178" s="2"/>
      <c r="ADF178" s="2"/>
      <c r="ADG178" s="2"/>
      <c r="ADH178" s="2"/>
      <c r="ADI178" s="2"/>
      <c r="ADJ178" s="2"/>
      <c r="ADK178" s="2"/>
      <c r="ADL178" s="2"/>
      <c r="ADM178" s="2"/>
      <c r="ADN178" s="2"/>
      <c r="ADO178" s="2"/>
      <c r="ADP178" s="2"/>
      <c r="ADQ178" s="2"/>
      <c r="ADR178" s="2"/>
      <c r="ADS178" s="2"/>
      <c r="ADT178" s="2"/>
      <c r="ADU178" s="2"/>
      <c r="ADV178" s="2"/>
      <c r="ADW178" s="2"/>
      <c r="ADX178" s="2"/>
      <c r="ADY178" s="2"/>
      <c r="ADZ178" s="2"/>
      <c r="AEA178" s="2"/>
      <c r="AEB178" s="2"/>
      <c r="AEC178" s="2"/>
      <c r="AED178" s="2"/>
      <c r="AEE178" s="2"/>
      <c r="AEF178" s="2"/>
      <c r="AEG178" s="2"/>
      <c r="AEH178" s="2"/>
      <c r="AEI178" s="2"/>
      <c r="AEJ178" s="2"/>
      <c r="AEK178" s="2"/>
      <c r="AEL178" s="2"/>
      <c r="AEM178" s="2"/>
      <c r="AEN178" s="2"/>
      <c r="AEO178" s="2"/>
      <c r="AEP178" s="2"/>
      <c r="AEQ178" s="2"/>
      <c r="AER178" s="2"/>
      <c r="AES178" s="2"/>
      <c r="AET178" s="2"/>
      <c r="AEU178" s="2"/>
      <c r="AEV178" s="2"/>
      <c r="AEW178" s="2"/>
      <c r="AEX178" s="2"/>
      <c r="AEY178" s="2"/>
      <c r="AEZ178" s="2"/>
      <c r="AFA178" s="2"/>
      <c r="AFB178" s="2"/>
      <c r="AFC178" s="2"/>
      <c r="AFD178" s="2"/>
      <c r="AFE178" s="2"/>
      <c r="AFF178" s="2"/>
      <c r="AFG178" s="2"/>
      <c r="AFH178" s="2"/>
      <c r="AFI178" s="2"/>
      <c r="AFJ178" s="2"/>
      <c r="AFK178" s="2"/>
      <c r="AFL178" s="2"/>
      <c r="AFM178" s="2"/>
      <c r="AFN178" s="2"/>
      <c r="AFO178" s="2"/>
      <c r="AFP178" s="2"/>
      <c r="AFQ178" s="2"/>
      <c r="AFR178" s="2"/>
      <c r="AFS178" s="2"/>
      <c r="AFT178" s="2"/>
      <c r="AFU178" s="2"/>
      <c r="AFV178" s="2"/>
      <c r="AFW178" s="2"/>
      <c r="AFX178" s="2"/>
      <c r="AFY178" s="2"/>
      <c r="AFZ178" s="2"/>
      <c r="AGA178" s="2"/>
      <c r="AGB178" s="2"/>
      <c r="AGC178" s="2"/>
      <c r="AGD178" s="2"/>
      <c r="AGE178" s="2"/>
      <c r="AGF178" s="2"/>
      <c r="AGG178" s="2"/>
      <c r="AGH178" s="2"/>
      <c r="AGI178" s="2"/>
      <c r="AGJ178" s="2"/>
      <c r="AGK178" s="2"/>
      <c r="AGL178" s="2"/>
      <c r="AGM178" s="2"/>
      <c r="AGN178" s="2"/>
      <c r="AGO178" s="2"/>
      <c r="AGP178" s="2"/>
      <c r="AGQ178" s="2"/>
      <c r="AGR178" s="2"/>
      <c r="AGS178" s="2"/>
      <c r="AGT178" s="2"/>
      <c r="AGU178" s="2"/>
      <c r="AGV178" s="2"/>
      <c r="AGW178" s="2"/>
      <c r="AGX178" s="2"/>
      <c r="AGY178" s="2"/>
      <c r="AGZ178" s="2"/>
      <c r="AHA178" s="2"/>
      <c r="AHB178" s="2"/>
      <c r="AHC178" s="2"/>
      <c r="AHD178" s="2"/>
      <c r="AHE178" s="2"/>
      <c r="AHF178" s="2"/>
      <c r="AHG178" s="2"/>
      <c r="AHH178" s="2"/>
      <c r="AHI178" s="2"/>
      <c r="AHJ178" s="2"/>
      <c r="AHK178" s="2"/>
      <c r="AHL178" s="2"/>
      <c r="AHM178" s="2"/>
      <c r="AHN178" s="2"/>
      <c r="AHO178" s="2"/>
      <c r="AHP178" s="2"/>
      <c r="AHQ178" s="2"/>
      <c r="AHR178" s="2"/>
      <c r="AHS178" s="2"/>
      <c r="AHT178" s="2"/>
      <c r="AHU178" s="2"/>
      <c r="AHV178" s="2"/>
      <c r="AHW178" s="2"/>
      <c r="AHX178" s="2"/>
      <c r="AHY178" s="2"/>
      <c r="AHZ178" s="2"/>
      <c r="AIA178" s="2"/>
      <c r="AIB178" s="2"/>
      <c r="AIC178" s="2"/>
      <c r="AID178" s="2"/>
      <c r="AIE178" s="2"/>
      <c r="AIF178" s="2"/>
      <c r="AIG178" s="2"/>
      <c r="AIH178" s="2"/>
      <c r="AII178" s="2"/>
      <c r="AIJ178" s="2"/>
      <c r="AIK178" s="2"/>
      <c r="AIL178" s="2"/>
      <c r="AIM178" s="2"/>
      <c r="AIN178" s="2"/>
      <c r="AIO178" s="2"/>
      <c r="AIP178" s="2"/>
      <c r="AIQ178" s="2"/>
      <c r="AIR178" s="2"/>
      <c r="AIS178" s="2"/>
      <c r="AIT178" s="2"/>
      <c r="AIU178" s="2"/>
      <c r="AIV178" s="2"/>
      <c r="AIW178" s="2"/>
      <c r="AIX178" s="2"/>
      <c r="AIY178" s="2"/>
      <c r="AIZ178" s="2"/>
      <c r="AJA178" s="2"/>
      <c r="AJB178" s="2"/>
      <c r="AJC178" s="2"/>
      <c r="AJD178" s="2"/>
      <c r="AJE178" s="2"/>
      <c r="AJF178" s="2"/>
      <c r="AJG178" s="2"/>
      <c r="AJH178" s="2"/>
      <c r="AJI178" s="2"/>
      <c r="AJJ178" s="2"/>
      <c r="AJK178" s="2"/>
      <c r="AJL178" s="2"/>
      <c r="AJM178" s="2"/>
      <c r="AJN178" s="2"/>
      <c r="AJO178" s="2"/>
      <c r="AJP178" s="2"/>
      <c r="AJQ178" s="2"/>
      <c r="AJR178" s="2"/>
      <c r="AJS178" s="2"/>
      <c r="AJT178" s="2"/>
      <c r="AJU178" s="2"/>
      <c r="AJV178" s="2"/>
      <c r="AJW178" s="2"/>
      <c r="AJX178" s="2"/>
      <c r="AJY178" s="2"/>
      <c r="AJZ178" s="2"/>
      <c r="AKA178" s="2"/>
      <c r="AKB178" s="2"/>
      <c r="AKC178" s="2"/>
      <c r="AKD178" s="2"/>
      <c r="AKE178" s="2"/>
      <c r="AKF178" s="2"/>
      <c r="AKG178" s="2"/>
      <c r="AKH178" s="2"/>
      <c r="AKI178" s="2"/>
      <c r="AKJ178" s="2"/>
      <c r="AKK178" s="2"/>
      <c r="AKL178" s="2"/>
      <c r="AKM178" s="2"/>
      <c r="AKN178" s="2"/>
      <c r="AKO178" s="2"/>
      <c r="AKP178" s="2"/>
      <c r="AKQ178" s="2"/>
      <c r="AKR178" s="2"/>
      <c r="AKS178" s="2"/>
      <c r="AKT178" s="2"/>
      <c r="AKU178" s="2"/>
      <c r="AKV178" s="2"/>
      <c r="AKW178" s="2"/>
      <c r="AKX178" s="2"/>
      <c r="AKY178" s="2"/>
      <c r="AKZ178" s="2"/>
      <c r="ALA178" s="2"/>
      <c r="ALB178" s="2"/>
      <c r="ALC178" s="2"/>
      <c r="ALD178" s="2"/>
      <c r="ALE178" s="2"/>
      <c r="ALF178" s="2"/>
      <c r="ALG178" s="2"/>
      <c r="ALH178" s="2"/>
      <c r="ALI178" s="2"/>
      <c r="ALJ178" s="2"/>
      <c r="ALK178" s="2"/>
      <c r="ALL178" s="2"/>
      <c r="ALM178" s="2"/>
      <c r="ALN178" s="2"/>
      <c r="ALO178" s="2"/>
      <c r="ALP178" s="2"/>
      <c r="ALQ178" s="2"/>
      <c r="ALR178" s="2"/>
      <c r="ALS178" s="2"/>
      <c r="ALT178" s="2"/>
      <c r="ALU178" s="2"/>
      <c r="ALV178" s="2"/>
      <c r="ALW178" s="2"/>
      <c r="ALX178" s="2"/>
      <c r="ALY178" s="2"/>
      <c r="ALZ178" s="2"/>
      <c r="AMA178" s="2"/>
      <c r="AMB178" s="2"/>
      <c r="AMC178" s="2"/>
      <c r="AMD178" s="2"/>
      <c r="AME178" s="2"/>
      <c r="AMF178" s="2"/>
      <c r="AMG178" s="2"/>
      <c r="AMH178" s="2"/>
      <c r="AMI178" s="2"/>
      <c r="AMJ178" s="2"/>
      <c r="AMK178" s="2"/>
    </row>
    <row r="179" spans="1:1025" ht="13.8" x14ac:dyDescent="0.25">
      <c r="B179" s="1"/>
      <c r="C179" s="1"/>
      <c r="AL179" s="2"/>
      <c r="AM179" s="2"/>
      <c r="AN179" s="2"/>
      <c r="AO179" s="284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  <c r="LM179" s="2"/>
      <c r="LN179" s="2"/>
      <c r="LO179" s="2"/>
      <c r="LP179" s="2"/>
      <c r="LQ179" s="2"/>
      <c r="LR179" s="2"/>
      <c r="LS179" s="2"/>
      <c r="LT179" s="2"/>
      <c r="LU179" s="2"/>
      <c r="LV179" s="2"/>
      <c r="LW179" s="2"/>
      <c r="LX179" s="2"/>
      <c r="LY179" s="2"/>
      <c r="LZ179" s="2"/>
      <c r="MA179" s="2"/>
      <c r="MB179" s="2"/>
      <c r="MC179" s="2"/>
      <c r="MD179" s="2"/>
      <c r="ME179" s="2"/>
      <c r="MF179" s="2"/>
      <c r="MG179" s="2"/>
      <c r="MH179" s="2"/>
      <c r="MI179" s="2"/>
      <c r="MJ179" s="2"/>
      <c r="MK179" s="2"/>
      <c r="ML179" s="2"/>
      <c r="MM179" s="2"/>
      <c r="MN179" s="2"/>
      <c r="MO179" s="2"/>
      <c r="MP179" s="2"/>
      <c r="MQ179" s="2"/>
      <c r="MR179" s="2"/>
      <c r="MS179" s="2"/>
      <c r="MT179" s="2"/>
      <c r="MU179" s="2"/>
      <c r="MV179" s="2"/>
      <c r="MW179" s="2"/>
      <c r="MX179" s="2"/>
      <c r="MY179" s="2"/>
      <c r="MZ179" s="2"/>
      <c r="NA179" s="2"/>
      <c r="NB179" s="2"/>
      <c r="NC179" s="2"/>
      <c r="ND179" s="2"/>
      <c r="NE179" s="2"/>
      <c r="NF179" s="2"/>
      <c r="NG179" s="2"/>
      <c r="NH179" s="2"/>
      <c r="NI179" s="2"/>
      <c r="NJ179" s="2"/>
      <c r="NK179" s="2"/>
      <c r="NL179" s="2"/>
      <c r="NM179" s="2"/>
      <c r="NN179" s="2"/>
      <c r="NO179" s="2"/>
      <c r="NP179" s="2"/>
      <c r="NQ179" s="2"/>
      <c r="NR179" s="2"/>
      <c r="NS179" s="2"/>
      <c r="NT179" s="2"/>
      <c r="NU179" s="2"/>
      <c r="NV179" s="2"/>
      <c r="NW179" s="2"/>
      <c r="NX179" s="2"/>
      <c r="NY179" s="2"/>
      <c r="NZ179" s="2"/>
      <c r="OA179" s="2"/>
      <c r="OB179" s="2"/>
      <c r="OC179" s="2"/>
      <c r="OD179" s="2"/>
      <c r="OE179" s="2"/>
      <c r="OF179" s="2"/>
      <c r="OG179" s="2"/>
      <c r="OH179" s="2"/>
      <c r="OI179" s="2"/>
      <c r="OJ179" s="2"/>
      <c r="OK179" s="2"/>
      <c r="OL179" s="2"/>
      <c r="OM179" s="2"/>
      <c r="ON179" s="2"/>
      <c r="OO179" s="2"/>
      <c r="OP179" s="2"/>
      <c r="OQ179" s="2"/>
      <c r="OR179" s="2"/>
      <c r="OS179" s="2"/>
      <c r="OT179" s="2"/>
      <c r="OU179" s="2"/>
      <c r="OV179" s="2"/>
      <c r="OW179" s="2"/>
      <c r="OX179" s="2"/>
      <c r="OY179" s="2"/>
      <c r="OZ179" s="2"/>
      <c r="PA179" s="2"/>
      <c r="PB179" s="2"/>
      <c r="PC179" s="2"/>
      <c r="PD179" s="2"/>
      <c r="PE179" s="2"/>
      <c r="PF179" s="2"/>
      <c r="PG179" s="2"/>
      <c r="PH179" s="2"/>
      <c r="PI179" s="2"/>
      <c r="PJ179" s="2"/>
      <c r="PK179" s="2"/>
      <c r="PL179" s="2"/>
      <c r="PM179" s="2"/>
      <c r="PN179" s="2"/>
      <c r="PO179" s="2"/>
      <c r="PP179" s="2"/>
      <c r="PQ179" s="2"/>
      <c r="PR179" s="2"/>
      <c r="PS179" s="2"/>
      <c r="PT179" s="2"/>
      <c r="PU179" s="2"/>
      <c r="PV179" s="2"/>
      <c r="PW179" s="2"/>
      <c r="PX179" s="2"/>
      <c r="PY179" s="2"/>
      <c r="PZ179" s="2"/>
      <c r="QA179" s="2"/>
      <c r="QB179" s="2"/>
      <c r="QC179" s="2"/>
      <c r="QD179" s="2"/>
      <c r="QE179" s="2"/>
      <c r="QF179" s="2"/>
      <c r="QG179" s="2"/>
      <c r="QH179" s="2"/>
      <c r="QI179" s="2"/>
      <c r="QJ179" s="2"/>
      <c r="QK179" s="2"/>
      <c r="QL179" s="2"/>
      <c r="QM179" s="2"/>
      <c r="QN179" s="2"/>
      <c r="QO179" s="2"/>
      <c r="QP179" s="2"/>
      <c r="QQ179" s="2"/>
      <c r="QR179" s="2"/>
      <c r="QS179" s="2"/>
      <c r="QT179" s="2"/>
      <c r="QU179" s="2"/>
      <c r="QV179" s="2"/>
      <c r="QW179" s="2"/>
      <c r="QX179" s="2"/>
      <c r="QY179" s="2"/>
      <c r="QZ179" s="2"/>
      <c r="RA179" s="2"/>
      <c r="RB179" s="2"/>
      <c r="RC179" s="2"/>
      <c r="RD179" s="2"/>
      <c r="RE179" s="2"/>
      <c r="RF179" s="2"/>
      <c r="RG179" s="2"/>
      <c r="RH179" s="2"/>
      <c r="RI179" s="2"/>
      <c r="RJ179" s="2"/>
      <c r="RK179" s="2"/>
      <c r="RL179" s="2"/>
      <c r="RM179" s="2"/>
      <c r="RN179" s="2"/>
      <c r="RO179" s="2"/>
      <c r="RP179" s="2"/>
      <c r="RQ179" s="2"/>
      <c r="RR179" s="2"/>
      <c r="RS179" s="2"/>
      <c r="RT179" s="2"/>
      <c r="RU179" s="2"/>
      <c r="RV179" s="2"/>
      <c r="RW179" s="2"/>
      <c r="RX179" s="2"/>
      <c r="RY179" s="2"/>
      <c r="RZ179" s="2"/>
      <c r="SA179" s="2"/>
      <c r="SB179" s="2"/>
      <c r="SC179" s="2"/>
      <c r="SD179" s="2"/>
      <c r="SE179" s="2"/>
      <c r="SF179" s="2"/>
      <c r="SG179" s="2"/>
      <c r="SH179" s="2"/>
      <c r="SI179" s="2"/>
      <c r="SJ179" s="2"/>
      <c r="SK179" s="2"/>
      <c r="SL179" s="2"/>
      <c r="SM179" s="2"/>
      <c r="SN179" s="2"/>
      <c r="SO179" s="2"/>
      <c r="SP179" s="2"/>
      <c r="SQ179" s="2"/>
      <c r="SR179" s="2"/>
      <c r="SS179" s="2"/>
      <c r="ST179" s="2"/>
      <c r="SU179" s="2"/>
      <c r="SV179" s="2"/>
      <c r="SW179" s="2"/>
      <c r="SX179" s="2"/>
      <c r="SY179" s="2"/>
      <c r="SZ179" s="2"/>
      <c r="TA179" s="2"/>
      <c r="TB179" s="2"/>
      <c r="TC179" s="2"/>
      <c r="TD179" s="2"/>
      <c r="TE179" s="2"/>
      <c r="TF179" s="2"/>
      <c r="TG179" s="2"/>
      <c r="TH179" s="2"/>
      <c r="TI179" s="2"/>
      <c r="TJ179" s="2"/>
      <c r="TK179" s="2"/>
      <c r="TL179" s="2"/>
      <c r="TM179" s="2"/>
      <c r="TN179" s="2"/>
      <c r="TO179" s="2"/>
      <c r="TP179" s="2"/>
      <c r="TQ179" s="2"/>
      <c r="TR179" s="2"/>
      <c r="TS179" s="2"/>
      <c r="TT179" s="2"/>
      <c r="TU179" s="2"/>
      <c r="TV179" s="2"/>
      <c r="TW179" s="2"/>
      <c r="TX179" s="2"/>
      <c r="TY179" s="2"/>
      <c r="TZ179" s="2"/>
      <c r="UA179" s="2"/>
      <c r="UB179" s="2"/>
      <c r="UC179" s="2"/>
      <c r="UD179" s="2"/>
      <c r="UE179" s="2"/>
      <c r="UF179" s="2"/>
      <c r="UG179" s="2"/>
      <c r="UH179" s="2"/>
      <c r="UI179" s="2"/>
      <c r="UJ179" s="2"/>
      <c r="UK179" s="2"/>
      <c r="UL179" s="2"/>
      <c r="UM179" s="2"/>
      <c r="UN179" s="2"/>
      <c r="UO179" s="2"/>
      <c r="UP179" s="2"/>
      <c r="UQ179" s="2"/>
      <c r="UR179" s="2"/>
      <c r="US179" s="2"/>
      <c r="UT179" s="2"/>
      <c r="UU179" s="2"/>
      <c r="UV179" s="2"/>
      <c r="UW179" s="2"/>
      <c r="UX179" s="2"/>
      <c r="UY179" s="2"/>
      <c r="UZ179" s="2"/>
      <c r="VA179" s="2"/>
      <c r="VB179" s="2"/>
      <c r="VC179" s="2"/>
      <c r="VD179" s="2"/>
      <c r="VE179" s="2"/>
      <c r="VF179" s="2"/>
      <c r="VG179" s="2"/>
      <c r="VH179" s="2"/>
      <c r="VI179" s="2"/>
      <c r="VJ179" s="2"/>
      <c r="VK179" s="2"/>
      <c r="VL179" s="2"/>
      <c r="VM179" s="2"/>
      <c r="VN179" s="2"/>
      <c r="VO179" s="2"/>
      <c r="VP179" s="2"/>
      <c r="VQ179" s="2"/>
      <c r="VR179" s="2"/>
      <c r="VS179" s="2"/>
      <c r="VT179" s="2"/>
      <c r="VU179" s="2"/>
      <c r="VV179" s="2"/>
      <c r="VW179" s="2"/>
      <c r="VX179" s="2"/>
      <c r="VY179" s="2"/>
      <c r="VZ179" s="2"/>
      <c r="WA179" s="2"/>
      <c r="WB179" s="2"/>
      <c r="WC179" s="2"/>
      <c r="WD179" s="2"/>
      <c r="WE179" s="2"/>
      <c r="WF179" s="2"/>
      <c r="WG179" s="2"/>
      <c r="WH179" s="2"/>
      <c r="WI179" s="2"/>
      <c r="WJ179" s="2"/>
      <c r="WK179" s="2"/>
      <c r="WL179" s="2"/>
      <c r="WM179" s="2"/>
      <c r="WN179" s="2"/>
      <c r="WO179" s="2"/>
      <c r="WP179" s="2"/>
      <c r="WQ179" s="2"/>
      <c r="WR179" s="2"/>
      <c r="WS179" s="2"/>
      <c r="WT179" s="2"/>
      <c r="WU179" s="2"/>
      <c r="WV179" s="2"/>
      <c r="WW179" s="2"/>
      <c r="WX179" s="2"/>
      <c r="WY179" s="2"/>
      <c r="WZ179" s="2"/>
      <c r="XA179" s="2"/>
      <c r="XB179" s="2"/>
      <c r="XC179" s="2"/>
      <c r="XD179" s="2"/>
      <c r="XE179" s="2"/>
      <c r="XF179" s="2"/>
      <c r="XG179" s="2"/>
      <c r="XH179" s="2"/>
      <c r="XI179" s="2"/>
      <c r="XJ179" s="2"/>
      <c r="XK179" s="2"/>
      <c r="XL179" s="2"/>
      <c r="XM179" s="2"/>
      <c r="XN179" s="2"/>
      <c r="XO179" s="2"/>
      <c r="XP179" s="2"/>
      <c r="XQ179" s="2"/>
      <c r="XR179" s="2"/>
      <c r="XS179" s="2"/>
      <c r="XT179" s="2"/>
      <c r="XU179" s="2"/>
      <c r="XV179" s="2"/>
      <c r="XW179" s="2"/>
      <c r="XX179" s="2"/>
      <c r="XY179" s="2"/>
      <c r="XZ179" s="2"/>
      <c r="YA179" s="2"/>
      <c r="YB179" s="2"/>
      <c r="YC179" s="2"/>
      <c r="YD179" s="2"/>
      <c r="YE179" s="2"/>
      <c r="YF179" s="2"/>
      <c r="YG179" s="2"/>
      <c r="YH179" s="2"/>
      <c r="YI179" s="2"/>
      <c r="YJ179" s="2"/>
      <c r="YK179" s="2"/>
      <c r="YL179" s="2"/>
      <c r="YM179" s="2"/>
      <c r="YN179" s="2"/>
      <c r="YO179" s="2"/>
      <c r="YP179" s="2"/>
      <c r="YQ179" s="2"/>
      <c r="YR179" s="2"/>
      <c r="YS179" s="2"/>
      <c r="YT179" s="2"/>
      <c r="YU179" s="2"/>
      <c r="YV179" s="2"/>
      <c r="YW179" s="2"/>
      <c r="YX179" s="2"/>
      <c r="YY179" s="2"/>
      <c r="YZ179" s="2"/>
      <c r="ZA179" s="2"/>
      <c r="ZB179" s="2"/>
      <c r="ZC179" s="2"/>
      <c r="ZD179" s="2"/>
      <c r="ZE179" s="2"/>
      <c r="ZF179" s="2"/>
      <c r="ZG179" s="2"/>
      <c r="ZH179" s="2"/>
      <c r="ZI179" s="2"/>
      <c r="ZJ179" s="2"/>
      <c r="ZK179" s="2"/>
      <c r="ZL179" s="2"/>
      <c r="ZM179" s="2"/>
      <c r="ZN179" s="2"/>
      <c r="ZO179" s="2"/>
      <c r="ZP179" s="2"/>
      <c r="ZQ179" s="2"/>
      <c r="ZR179" s="2"/>
      <c r="ZS179" s="2"/>
      <c r="ZT179" s="2"/>
      <c r="ZU179" s="2"/>
      <c r="ZV179" s="2"/>
      <c r="ZW179" s="2"/>
      <c r="ZX179" s="2"/>
      <c r="ZY179" s="2"/>
      <c r="ZZ179" s="2"/>
      <c r="AAA179" s="2"/>
      <c r="AAB179" s="2"/>
      <c r="AAC179" s="2"/>
      <c r="AAD179" s="2"/>
      <c r="AAE179" s="2"/>
      <c r="AAF179" s="2"/>
      <c r="AAG179" s="2"/>
      <c r="AAH179" s="2"/>
      <c r="AAI179" s="2"/>
      <c r="AAJ179" s="2"/>
      <c r="AAK179" s="2"/>
      <c r="AAL179" s="2"/>
      <c r="AAM179" s="2"/>
      <c r="AAN179" s="2"/>
      <c r="AAO179" s="2"/>
      <c r="AAP179" s="2"/>
      <c r="AAQ179" s="2"/>
      <c r="AAR179" s="2"/>
      <c r="AAS179" s="2"/>
      <c r="AAT179" s="2"/>
      <c r="AAU179" s="2"/>
      <c r="AAV179" s="2"/>
      <c r="AAW179" s="2"/>
      <c r="AAX179" s="2"/>
      <c r="AAY179" s="2"/>
      <c r="AAZ179" s="2"/>
      <c r="ABA179" s="2"/>
      <c r="ABB179" s="2"/>
      <c r="ABC179" s="2"/>
      <c r="ABD179" s="2"/>
      <c r="ABE179" s="2"/>
      <c r="ABF179" s="2"/>
      <c r="ABG179" s="2"/>
      <c r="ABH179" s="2"/>
      <c r="ABI179" s="2"/>
      <c r="ABJ179" s="2"/>
      <c r="ABK179" s="2"/>
      <c r="ABL179" s="2"/>
      <c r="ABM179" s="2"/>
      <c r="ABN179" s="2"/>
      <c r="ABO179" s="2"/>
      <c r="ABP179" s="2"/>
      <c r="ABQ179" s="2"/>
      <c r="ABR179" s="2"/>
      <c r="ABS179" s="2"/>
      <c r="ABT179" s="2"/>
      <c r="ABU179" s="2"/>
      <c r="ABV179" s="2"/>
      <c r="ABW179" s="2"/>
      <c r="ABX179" s="2"/>
      <c r="ABY179" s="2"/>
      <c r="ABZ179" s="2"/>
      <c r="ACA179" s="2"/>
      <c r="ACB179" s="2"/>
      <c r="ACC179" s="2"/>
      <c r="ACD179" s="2"/>
      <c r="ACE179" s="2"/>
      <c r="ACF179" s="2"/>
      <c r="ACG179" s="2"/>
      <c r="ACH179" s="2"/>
      <c r="ACI179" s="2"/>
      <c r="ACJ179" s="2"/>
      <c r="ACK179" s="2"/>
      <c r="ACL179" s="2"/>
      <c r="ACM179" s="2"/>
      <c r="ACN179" s="2"/>
      <c r="ACO179" s="2"/>
      <c r="ACP179" s="2"/>
      <c r="ACQ179" s="2"/>
      <c r="ACR179" s="2"/>
      <c r="ACS179" s="2"/>
      <c r="ACT179" s="2"/>
      <c r="ACU179" s="2"/>
      <c r="ACV179" s="2"/>
      <c r="ACW179" s="2"/>
      <c r="ACX179" s="2"/>
      <c r="ACY179" s="2"/>
      <c r="ACZ179" s="2"/>
      <c r="ADA179" s="2"/>
      <c r="ADB179" s="2"/>
      <c r="ADC179" s="2"/>
      <c r="ADD179" s="2"/>
      <c r="ADE179" s="2"/>
      <c r="ADF179" s="2"/>
      <c r="ADG179" s="2"/>
      <c r="ADH179" s="2"/>
      <c r="ADI179" s="2"/>
      <c r="ADJ179" s="2"/>
      <c r="ADK179" s="2"/>
      <c r="ADL179" s="2"/>
      <c r="ADM179" s="2"/>
      <c r="ADN179" s="2"/>
      <c r="ADO179" s="2"/>
      <c r="ADP179" s="2"/>
      <c r="ADQ179" s="2"/>
      <c r="ADR179" s="2"/>
      <c r="ADS179" s="2"/>
      <c r="ADT179" s="2"/>
      <c r="ADU179" s="2"/>
      <c r="ADV179" s="2"/>
      <c r="ADW179" s="2"/>
      <c r="ADX179" s="2"/>
      <c r="ADY179" s="2"/>
      <c r="ADZ179" s="2"/>
      <c r="AEA179" s="2"/>
      <c r="AEB179" s="2"/>
      <c r="AEC179" s="2"/>
      <c r="AED179" s="2"/>
      <c r="AEE179" s="2"/>
      <c r="AEF179" s="2"/>
      <c r="AEG179" s="2"/>
      <c r="AEH179" s="2"/>
      <c r="AEI179" s="2"/>
      <c r="AEJ179" s="2"/>
      <c r="AEK179" s="2"/>
      <c r="AEL179" s="2"/>
      <c r="AEM179" s="2"/>
      <c r="AEN179" s="2"/>
      <c r="AEO179" s="2"/>
      <c r="AEP179" s="2"/>
      <c r="AEQ179" s="2"/>
      <c r="AER179" s="2"/>
      <c r="AES179" s="2"/>
      <c r="AET179" s="2"/>
      <c r="AEU179" s="2"/>
      <c r="AEV179" s="2"/>
      <c r="AEW179" s="2"/>
      <c r="AEX179" s="2"/>
      <c r="AEY179" s="2"/>
      <c r="AEZ179" s="2"/>
      <c r="AFA179" s="2"/>
      <c r="AFB179" s="2"/>
      <c r="AFC179" s="2"/>
      <c r="AFD179" s="2"/>
      <c r="AFE179" s="2"/>
      <c r="AFF179" s="2"/>
      <c r="AFG179" s="2"/>
      <c r="AFH179" s="2"/>
      <c r="AFI179" s="2"/>
      <c r="AFJ179" s="2"/>
      <c r="AFK179" s="2"/>
      <c r="AFL179" s="2"/>
      <c r="AFM179" s="2"/>
      <c r="AFN179" s="2"/>
      <c r="AFO179" s="2"/>
      <c r="AFP179" s="2"/>
      <c r="AFQ179" s="2"/>
      <c r="AFR179" s="2"/>
      <c r="AFS179" s="2"/>
      <c r="AFT179" s="2"/>
      <c r="AFU179" s="2"/>
      <c r="AFV179" s="2"/>
      <c r="AFW179" s="2"/>
      <c r="AFX179" s="2"/>
      <c r="AFY179" s="2"/>
      <c r="AFZ179" s="2"/>
      <c r="AGA179" s="2"/>
      <c r="AGB179" s="2"/>
      <c r="AGC179" s="2"/>
      <c r="AGD179" s="2"/>
      <c r="AGE179" s="2"/>
      <c r="AGF179" s="2"/>
      <c r="AGG179" s="2"/>
      <c r="AGH179" s="2"/>
      <c r="AGI179" s="2"/>
      <c r="AGJ179" s="2"/>
      <c r="AGK179" s="2"/>
      <c r="AGL179" s="2"/>
      <c r="AGM179" s="2"/>
      <c r="AGN179" s="2"/>
      <c r="AGO179" s="2"/>
      <c r="AGP179" s="2"/>
      <c r="AGQ179" s="2"/>
      <c r="AGR179" s="2"/>
      <c r="AGS179" s="2"/>
      <c r="AGT179" s="2"/>
      <c r="AGU179" s="2"/>
      <c r="AGV179" s="2"/>
      <c r="AGW179" s="2"/>
      <c r="AGX179" s="2"/>
      <c r="AGY179" s="2"/>
      <c r="AGZ179" s="2"/>
      <c r="AHA179" s="2"/>
      <c r="AHB179" s="2"/>
      <c r="AHC179" s="2"/>
      <c r="AHD179" s="2"/>
      <c r="AHE179" s="2"/>
      <c r="AHF179" s="2"/>
      <c r="AHG179" s="2"/>
      <c r="AHH179" s="2"/>
      <c r="AHI179" s="2"/>
      <c r="AHJ179" s="2"/>
      <c r="AHK179" s="2"/>
      <c r="AHL179" s="2"/>
      <c r="AHM179" s="2"/>
      <c r="AHN179" s="2"/>
      <c r="AHO179" s="2"/>
      <c r="AHP179" s="2"/>
      <c r="AHQ179" s="2"/>
      <c r="AHR179" s="2"/>
      <c r="AHS179" s="2"/>
      <c r="AHT179" s="2"/>
      <c r="AHU179" s="2"/>
      <c r="AHV179" s="2"/>
      <c r="AHW179" s="2"/>
      <c r="AHX179" s="2"/>
      <c r="AHY179" s="2"/>
      <c r="AHZ179" s="2"/>
      <c r="AIA179" s="2"/>
      <c r="AIB179" s="2"/>
      <c r="AIC179" s="2"/>
      <c r="AID179" s="2"/>
      <c r="AIE179" s="2"/>
      <c r="AIF179" s="2"/>
      <c r="AIG179" s="2"/>
      <c r="AIH179" s="2"/>
      <c r="AII179" s="2"/>
      <c r="AIJ179" s="2"/>
      <c r="AIK179" s="2"/>
      <c r="AIL179" s="2"/>
      <c r="AIM179" s="2"/>
      <c r="AIN179" s="2"/>
      <c r="AIO179" s="2"/>
      <c r="AIP179" s="2"/>
      <c r="AIQ179" s="2"/>
      <c r="AIR179" s="2"/>
      <c r="AIS179" s="2"/>
      <c r="AIT179" s="2"/>
      <c r="AIU179" s="2"/>
      <c r="AIV179" s="2"/>
      <c r="AIW179" s="2"/>
      <c r="AIX179" s="2"/>
      <c r="AIY179" s="2"/>
      <c r="AIZ179" s="2"/>
      <c r="AJA179" s="2"/>
      <c r="AJB179" s="2"/>
      <c r="AJC179" s="2"/>
      <c r="AJD179" s="2"/>
      <c r="AJE179" s="2"/>
      <c r="AJF179" s="2"/>
      <c r="AJG179" s="2"/>
      <c r="AJH179" s="2"/>
      <c r="AJI179" s="2"/>
      <c r="AJJ179" s="2"/>
      <c r="AJK179" s="2"/>
      <c r="AJL179" s="2"/>
      <c r="AJM179" s="2"/>
      <c r="AJN179" s="2"/>
      <c r="AJO179" s="2"/>
      <c r="AJP179" s="2"/>
      <c r="AJQ179" s="2"/>
      <c r="AJR179" s="2"/>
      <c r="AJS179" s="2"/>
      <c r="AJT179" s="2"/>
      <c r="AJU179" s="2"/>
      <c r="AJV179" s="2"/>
      <c r="AJW179" s="2"/>
      <c r="AJX179" s="2"/>
      <c r="AJY179" s="2"/>
      <c r="AJZ179" s="2"/>
      <c r="AKA179" s="2"/>
      <c r="AKB179" s="2"/>
      <c r="AKC179" s="2"/>
      <c r="AKD179" s="2"/>
      <c r="AKE179" s="2"/>
      <c r="AKF179" s="2"/>
      <c r="AKG179" s="2"/>
      <c r="AKH179" s="2"/>
      <c r="AKI179" s="2"/>
      <c r="AKJ179" s="2"/>
      <c r="AKK179" s="2"/>
      <c r="AKL179" s="2"/>
      <c r="AKM179" s="2"/>
      <c r="AKN179" s="2"/>
      <c r="AKO179" s="2"/>
      <c r="AKP179" s="2"/>
      <c r="AKQ179" s="2"/>
      <c r="AKR179" s="2"/>
      <c r="AKS179" s="2"/>
      <c r="AKT179" s="2"/>
      <c r="AKU179" s="2"/>
      <c r="AKV179" s="2"/>
      <c r="AKW179" s="2"/>
      <c r="AKX179" s="2"/>
      <c r="AKY179" s="2"/>
      <c r="AKZ179" s="2"/>
      <c r="ALA179" s="2"/>
      <c r="ALB179" s="2"/>
      <c r="ALC179" s="2"/>
      <c r="ALD179" s="2"/>
      <c r="ALE179" s="2"/>
      <c r="ALF179" s="2"/>
      <c r="ALG179" s="2"/>
      <c r="ALH179" s="2"/>
      <c r="ALI179" s="2"/>
      <c r="ALJ179" s="2"/>
      <c r="ALK179" s="2"/>
      <c r="ALL179" s="2"/>
      <c r="ALM179" s="2"/>
      <c r="ALN179" s="2"/>
      <c r="ALO179" s="2"/>
      <c r="ALP179" s="2"/>
      <c r="ALQ179" s="2"/>
      <c r="ALR179" s="2"/>
      <c r="ALS179" s="2"/>
      <c r="ALT179" s="2"/>
      <c r="ALU179" s="2"/>
      <c r="ALV179" s="2"/>
      <c r="ALW179" s="2"/>
      <c r="ALX179" s="2"/>
      <c r="ALY179" s="2"/>
      <c r="ALZ179" s="2"/>
      <c r="AMA179" s="2"/>
      <c r="AMB179" s="2"/>
      <c r="AMC179" s="2"/>
      <c r="AMD179" s="2"/>
      <c r="AME179" s="2"/>
      <c r="AMF179" s="2"/>
      <c r="AMG179" s="2"/>
      <c r="AMH179" s="2"/>
      <c r="AMI179" s="2"/>
      <c r="AMJ179" s="2"/>
      <c r="AMK179" s="2"/>
    </row>
    <row r="180" spans="1:1025" ht="13.8" x14ac:dyDescent="0.25">
      <c r="B180" s="1"/>
      <c r="C180" s="1"/>
      <c r="AL180" s="2"/>
      <c r="AM180" s="2"/>
      <c r="AN180" s="2"/>
      <c r="AO180" s="284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  <c r="LM180" s="2"/>
      <c r="LN180" s="2"/>
      <c r="LO180" s="2"/>
      <c r="LP180" s="2"/>
      <c r="LQ180" s="2"/>
      <c r="LR180" s="2"/>
      <c r="LS180" s="2"/>
      <c r="LT180" s="2"/>
      <c r="LU180" s="2"/>
      <c r="LV180" s="2"/>
      <c r="LW180" s="2"/>
      <c r="LX180" s="2"/>
      <c r="LY180" s="2"/>
      <c r="LZ180" s="2"/>
      <c r="MA180" s="2"/>
      <c r="MB180" s="2"/>
      <c r="MC180" s="2"/>
      <c r="MD180" s="2"/>
      <c r="ME180" s="2"/>
      <c r="MF180" s="2"/>
      <c r="MG180" s="2"/>
      <c r="MH180" s="2"/>
      <c r="MI180" s="2"/>
      <c r="MJ180" s="2"/>
      <c r="MK180" s="2"/>
      <c r="ML180" s="2"/>
      <c r="MM180" s="2"/>
      <c r="MN180" s="2"/>
      <c r="MO180" s="2"/>
      <c r="MP180" s="2"/>
      <c r="MQ180" s="2"/>
      <c r="MR180" s="2"/>
      <c r="MS180" s="2"/>
      <c r="MT180" s="2"/>
      <c r="MU180" s="2"/>
      <c r="MV180" s="2"/>
      <c r="MW180" s="2"/>
      <c r="MX180" s="2"/>
      <c r="MY180" s="2"/>
      <c r="MZ180" s="2"/>
      <c r="NA180" s="2"/>
      <c r="NB180" s="2"/>
      <c r="NC180" s="2"/>
      <c r="ND180" s="2"/>
      <c r="NE180" s="2"/>
      <c r="NF180" s="2"/>
      <c r="NG180" s="2"/>
      <c r="NH180" s="2"/>
      <c r="NI180" s="2"/>
      <c r="NJ180" s="2"/>
      <c r="NK180" s="2"/>
      <c r="NL180" s="2"/>
      <c r="NM180" s="2"/>
      <c r="NN180" s="2"/>
      <c r="NO180" s="2"/>
      <c r="NP180" s="2"/>
      <c r="NQ180" s="2"/>
      <c r="NR180" s="2"/>
      <c r="NS180" s="2"/>
      <c r="NT180" s="2"/>
      <c r="NU180" s="2"/>
      <c r="NV180" s="2"/>
      <c r="NW180" s="2"/>
      <c r="NX180" s="2"/>
      <c r="NY180" s="2"/>
      <c r="NZ180" s="2"/>
      <c r="OA180" s="2"/>
      <c r="OB180" s="2"/>
      <c r="OC180" s="2"/>
      <c r="OD180" s="2"/>
      <c r="OE180" s="2"/>
      <c r="OF180" s="2"/>
      <c r="OG180" s="2"/>
      <c r="OH180" s="2"/>
      <c r="OI180" s="2"/>
      <c r="OJ180" s="2"/>
      <c r="OK180" s="2"/>
      <c r="OL180" s="2"/>
      <c r="OM180" s="2"/>
      <c r="ON180" s="2"/>
      <c r="OO180" s="2"/>
      <c r="OP180" s="2"/>
      <c r="OQ180" s="2"/>
      <c r="OR180" s="2"/>
      <c r="OS180" s="2"/>
      <c r="OT180" s="2"/>
      <c r="OU180" s="2"/>
      <c r="OV180" s="2"/>
      <c r="OW180" s="2"/>
      <c r="OX180" s="2"/>
      <c r="OY180" s="2"/>
      <c r="OZ180" s="2"/>
      <c r="PA180" s="2"/>
      <c r="PB180" s="2"/>
      <c r="PC180" s="2"/>
      <c r="PD180" s="2"/>
      <c r="PE180" s="2"/>
      <c r="PF180" s="2"/>
      <c r="PG180" s="2"/>
      <c r="PH180" s="2"/>
      <c r="PI180" s="2"/>
      <c r="PJ180" s="2"/>
      <c r="PK180" s="2"/>
      <c r="PL180" s="2"/>
      <c r="PM180" s="2"/>
      <c r="PN180" s="2"/>
      <c r="PO180" s="2"/>
      <c r="PP180" s="2"/>
      <c r="PQ180" s="2"/>
      <c r="PR180" s="2"/>
      <c r="PS180" s="2"/>
      <c r="PT180" s="2"/>
      <c r="PU180" s="2"/>
      <c r="PV180" s="2"/>
      <c r="PW180" s="2"/>
      <c r="PX180" s="2"/>
      <c r="PY180" s="2"/>
      <c r="PZ180" s="2"/>
      <c r="QA180" s="2"/>
      <c r="QB180" s="2"/>
      <c r="QC180" s="2"/>
      <c r="QD180" s="2"/>
      <c r="QE180" s="2"/>
      <c r="QF180" s="2"/>
      <c r="QG180" s="2"/>
      <c r="QH180" s="2"/>
      <c r="QI180" s="2"/>
      <c r="QJ180" s="2"/>
      <c r="QK180" s="2"/>
      <c r="QL180" s="2"/>
      <c r="QM180" s="2"/>
      <c r="QN180" s="2"/>
      <c r="QO180" s="2"/>
      <c r="QP180" s="2"/>
      <c r="QQ180" s="2"/>
      <c r="QR180" s="2"/>
      <c r="QS180" s="2"/>
      <c r="QT180" s="2"/>
      <c r="QU180" s="2"/>
      <c r="QV180" s="2"/>
      <c r="QW180" s="2"/>
      <c r="QX180" s="2"/>
      <c r="QY180" s="2"/>
      <c r="QZ180" s="2"/>
      <c r="RA180" s="2"/>
      <c r="RB180" s="2"/>
      <c r="RC180" s="2"/>
      <c r="RD180" s="2"/>
      <c r="RE180" s="2"/>
      <c r="RF180" s="2"/>
      <c r="RG180" s="2"/>
      <c r="RH180" s="2"/>
      <c r="RI180" s="2"/>
      <c r="RJ180" s="2"/>
      <c r="RK180" s="2"/>
      <c r="RL180" s="2"/>
      <c r="RM180" s="2"/>
      <c r="RN180" s="2"/>
      <c r="RO180" s="2"/>
      <c r="RP180" s="2"/>
      <c r="RQ180" s="2"/>
      <c r="RR180" s="2"/>
      <c r="RS180" s="2"/>
      <c r="RT180" s="2"/>
      <c r="RU180" s="2"/>
      <c r="RV180" s="2"/>
      <c r="RW180" s="2"/>
      <c r="RX180" s="2"/>
      <c r="RY180" s="2"/>
      <c r="RZ180" s="2"/>
      <c r="SA180" s="2"/>
      <c r="SB180" s="2"/>
      <c r="SC180" s="2"/>
      <c r="SD180" s="2"/>
      <c r="SE180" s="2"/>
      <c r="SF180" s="2"/>
      <c r="SG180" s="2"/>
      <c r="SH180" s="2"/>
      <c r="SI180" s="2"/>
      <c r="SJ180" s="2"/>
      <c r="SK180" s="2"/>
      <c r="SL180" s="2"/>
      <c r="SM180" s="2"/>
      <c r="SN180" s="2"/>
      <c r="SO180" s="2"/>
      <c r="SP180" s="2"/>
      <c r="SQ180" s="2"/>
      <c r="SR180" s="2"/>
      <c r="SS180" s="2"/>
      <c r="ST180" s="2"/>
      <c r="SU180" s="2"/>
      <c r="SV180" s="2"/>
      <c r="SW180" s="2"/>
      <c r="SX180" s="2"/>
      <c r="SY180" s="2"/>
      <c r="SZ180" s="2"/>
      <c r="TA180" s="2"/>
      <c r="TB180" s="2"/>
      <c r="TC180" s="2"/>
      <c r="TD180" s="2"/>
      <c r="TE180" s="2"/>
      <c r="TF180" s="2"/>
      <c r="TG180" s="2"/>
      <c r="TH180" s="2"/>
      <c r="TI180" s="2"/>
      <c r="TJ180" s="2"/>
      <c r="TK180" s="2"/>
      <c r="TL180" s="2"/>
      <c r="TM180" s="2"/>
      <c r="TN180" s="2"/>
      <c r="TO180" s="2"/>
      <c r="TP180" s="2"/>
      <c r="TQ180" s="2"/>
      <c r="TR180" s="2"/>
      <c r="TS180" s="2"/>
      <c r="TT180" s="2"/>
      <c r="TU180" s="2"/>
      <c r="TV180" s="2"/>
      <c r="TW180" s="2"/>
      <c r="TX180" s="2"/>
      <c r="TY180" s="2"/>
      <c r="TZ180" s="2"/>
      <c r="UA180" s="2"/>
      <c r="UB180" s="2"/>
      <c r="UC180" s="2"/>
      <c r="UD180" s="2"/>
      <c r="UE180" s="2"/>
      <c r="UF180" s="2"/>
      <c r="UG180" s="2"/>
      <c r="UH180" s="2"/>
      <c r="UI180" s="2"/>
      <c r="UJ180" s="2"/>
      <c r="UK180" s="2"/>
      <c r="UL180" s="2"/>
      <c r="UM180" s="2"/>
      <c r="UN180" s="2"/>
      <c r="UO180" s="2"/>
      <c r="UP180" s="2"/>
      <c r="UQ180" s="2"/>
      <c r="UR180" s="2"/>
      <c r="US180" s="2"/>
      <c r="UT180" s="2"/>
      <c r="UU180" s="2"/>
      <c r="UV180" s="2"/>
      <c r="UW180" s="2"/>
      <c r="UX180" s="2"/>
      <c r="UY180" s="2"/>
      <c r="UZ180" s="2"/>
      <c r="VA180" s="2"/>
      <c r="VB180" s="2"/>
      <c r="VC180" s="2"/>
      <c r="VD180" s="2"/>
      <c r="VE180" s="2"/>
      <c r="VF180" s="2"/>
      <c r="VG180" s="2"/>
      <c r="VH180" s="2"/>
      <c r="VI180" s="2"/>
      <c r="VJ180" s="2"/>
      <c r="VK180" s="2"/>
      <c r="VL180" s="2"/>
      <c r="VM180" s="2"/>
      <c r="VN180" s="2"/>
      <c r="VO180" s="2"/>
      <c r="VP180" s="2"/>
      <c r="VQ180" s="2"/>
      <c r="VR180" s="2"/>
      <c r="VS180" s="2"/>
      <c r="VT180" s="2"/>
      <c r="VU180" s="2"/>
      <c r="VV180" s="2"/>
      <c r="VW180" s="2"/>
      <c r="VX180" s="2"/>
      <c r="VY180" s="2"/>
      <c r="VZ180" s="2"/>
      <c r="WA180" s="2"/>
      <c r="WB180" s="2"/>
      <c r="WC180" s="2"/>
      <c r="WD180" s="2"/>
      <c r="WE180" s="2"/>
      <c r="WF180" s="2"/>
      <c r="WG180" s="2"/>
      <c r="WH180" s="2"/>
      <c r="WI180" s="2"/>
      <c r="WJ180" s="2"/>
      <c r="WK180" s="2"/>
      <c r="WL180" s="2"/>
      <c r="WM180" s="2"/>
      <c r="WN180" s="2"/>
      <c r="WO180" s="2"/>
      <c r="WP180" s="2"/>
      <c r="WQ180" s="2"/>
      <c r="WR180" s="2"/>
      <c r="WS180" s="2"/>
      <c r="WT180" s="2"/>
      <c r="WU180" s="2"/>
      <c r="WV180" s="2"/>
      <c r="WW180" s="2"/>
      <c r="WX180" s="2"/>
      <c r="WY180" s="2"/>
      <c r="WZ180" s="2"/>
      <c r="XA180" s="2"/>
      <c r="XB180" s="2"/>
      <c r="XC180" s="2"/>
      <c r="XD180" s="2"/>
      <c r="XE180" s="2"/>
      <c r="XF180" s="2"/>
      <c r="XG180" s="2"/>
      <c r="XH180" s="2"/>
      <c r="XI180" s="2"/>
      <c r="XJ180" s="2"/>
      <c r="XK180" s="2"/>
      <c r="XL180" s="2"/>
      <c r="XM180" s="2"/>
      <c r="XN180" s="2"/>
      <c r="XO180" s="2"/>
      <c r="XP180" s="2"/>
      <c r="XQ180" s="2"/>
      <c r="XR180" s="2"/>
      <c r="XS180" s="2"/>
      <c r="XT180" s="2"/>
      <c r="XU180" s="2"/>
      <c r="XV180" s="2"/>
      <c r="XW180" s="2"/>
      <c r="XX180" s="2"/>
      <c r="XY180" s="2"/>
      <c r="XZ180" s="2"/>
      <c r="YA180" s="2"/>
      <c r="YB180" s="2"/>
      <c r="YC180" s="2"/>
      <c r="YD180" s="2"/>
      <c r="YE180" s="2"/>
      <c r="YF180" s="2"/>
      <c r="YG180" s="2"/>
      <c r="YH180" s="2"/>
      <c r="YI180" s="2"/>
      <c r="YJ180" s="2"/>
      <c r="YK180" s="2"/>
      <c r="YL180" s="2"/>
      <c r="YM180" s="2"/>
      <c r="YN180" s="2"/>
      <c r="YO180" s="2"/>
      <c r="YP180" s="2"/>
      <c r="YQ180" s="2"/>
      <c r="YR180" s="2"/>
      <c r="YS180" s="2"/>
      <c r="YT180" s="2"/>
      <c r="YU180" s="2"/>
      <c r="YV180" s="2"/>
      <c r="YW180" s="2"/>
      <c r="YX180" s="2"/>
      <c r="YY180" s="2"/>
      <c r="YZ180" s="2"/>
      <c r="ZA180" s="2"/>
      <c r="ZB180" s="2"/>
      <c r="ZC180" s="2"/>
      <c r="ZD180" s="2"/>
      <c r="ZE180" s="2"/>
      <c r="ZF180" s="2"/>
      <c r="ZG180" s="2"/>
      <c r="ZH180" s="2"/>
      <c r="ZI180" s="2"/>
      <c r="ZJ180" s="2"/>
      <c r="ZK180" s="2"/>
      <c r="ZL180" s="2"/>
      <c r="ZM180" s="2"/>
      <c r="ZN180" s="2"/>
      <c r="ZO180" s="2"/>
      <c r="ZP180" s="2"/>
      <c r="ZQ180" s="2"/>
      <c r="ZR180" s="2"/>
      <c r="ZS180" s="2"/>
      <c r="ZT180" s="2"/>
      <c r="ZU180" s="2"/>
      <c r="ZV180" s="2"/>
      <c r="ZW180" s="2"/>
      <c r="ZX180" s="2"/>
      <c r="ZY180" s="2"/>
      <c r="ZZ180" s="2"/>
      <c r="AAA180" s="2"/>
      <c r="AAB180" s="2"/>
      <c r="AAC180" s="2"/>
      <c r="AAD180" s="2"/>
      <c r="AAE180" s="2"/>
      <c r="AAF180" s="2"/>
      <c r="AAG180" s="2"/>
      <c r="AAH180" s="2"/>
      <c r="AAI180" s="2"/>
      <c r="AAJ180" s="2"/>
      <c r="AAK180" s="2"/>
      <c r="AAL180" s="2"/>
      <c r="AAM180" s="2"/>
      <c r="AAN180" s="2"/>
      <c r="AAO180" s="2"/>
      <c r="AAP180" s="2"/>
      <c r="AAQ180" s="2"/>
      <c r="AAR180" s="2"/>
      <c r="AAS180" s="2"/>
      <c r="AAT180" s="2"/>
      <c r="AAU180" s="2"/>
      <c r="AAV180" s="2"/>
      <c r="AAW180" s="2"/>
      <c r="AAX180" s="2"/>
      <c r="AAY180" s="2"/>
      <c r="AAZ180" s="2"/>
      <c r="ABA180" s="2"/>
      <c r="ABB180" s="2"/>
      <c r="ABC180" s="2"/>
      <c r="ABD180" s="2"/>
      <c r="ABE180" s="2"/>
      <c r="ABF180" s="2"/>
      <c r="ABG180" s="2"/>
      <c r="ABH180" s="2"/>
      <c r="ABI180" s="2"/>
      <c r="ABJ180" s="2"/>
      <c r="ABK180" s="2"/>
      <c r="ABL180" s="2"/>
      <c r="ABM180" s="2"/>
      <c r="ABN180" s="2"/>
      <c r="ABO180" s="2"/>
      <c r="ABP180" s="2"/>
      <c r="ABQ180" s="2"/>
      <c r="ABR180" s="2"/>
      <c r="ABS180" s="2"/>
      <c r="ABT180" s="2"/>
      <c r="ABU180" s="2"/>
      <c r="ABV180" s="2"/>
      <c r="ABW180" s="2"/>
      <c r="ABX180" s="2"/>
      <c r="ABY180" s="2"/>
      <c r="ABZ180" s="2"/>
      <c r="ACA180" s="2"/>
      <c r="ACB180" s="2"/>
      <c r="ACC180" s="2"/>
      <c r="ACD180" s="2"/>
      <c r="ACE180" s="2"/>
      <c r="ACF180" s="2"/>
      <c r="ACG180" s="2"/>
      <c r="ACH180" s="2"/>
      <c r="ACI180" s="2"/>
      <c r="ACJ180" s="2"/>
      <c r="ACK180" s="2"/>
      <c r="ACL180" s="2"/>
      <c r="ACM180" s="2"/>
      <c r="ACN180" s="2"/>
      <c r="ACO180" s="2"/>
      <c r="ACP180" s="2"/>
      <c r="ACQ180" s="2"/>
      <c r="ACR180" s="2"/>
      <c r="ACS180" s="2"/>
      <c r="ACT180" s="2"/>
      <c r="ACU180" s="2"/>
      <c r="ACV180" s="2"/>
      <c r="ACW180" s="2"/>
      <c r="ACX180" s="2"/>
      <c r="ACY180" s="2"/>
      <c r="ACZ180" s="2"/>
      <c r="ADA180" s="2"/>
      <c r="ADB180" s="2"/>
      <c r="ADC180" s="2"/>
      <c r="ADD180" s="2"/>
      <c r="ADE180" s="2"/>
      <c r="ADF180" s="2"/>
      <c r="ADG180" s="2"/>
      <c r="ADH180" s="2"/>
      <c r="ADI180" s="2"/>
      <c r="ADJ180" s="2"/>
      <c r="ADK180" s="2"/>
      <c r="ADL180" s="2"/>
      <c r="ADM180" s="2"/>
      <c r="ADN180" s="2"/>
      <c r="ADO180" s="2"/>
      <c r="ADP180" s="2"/>
      <c r="ADQ180" s="2"/>
      <c r="ADR180" s="2"/>
      <c r="ADS180" s="2"/>
      <c r="ADT180" s="2"/>
      <c r="ADU180" s="2"/>
      <c r="ADV180" s="2"/>
      <c r="ADW180" s="2"/>
      <c r="ADX180" s="2"/>
      <c r="ADY180" s="2"/>
      <c r="ADZ180" s="2"/>
      <c r="AEA180" s="2"/>
      <c r="AEB180" s="2"/>
      <c r="AEC180" s="2"/>
      <c r="AED180" s="2"/>
      <c r="AEE180" s="2"/>
      <c r="AEF180" s="2"/>
      <c r="AEG180" s="2"/>
      <c r="AEH180" s="2"/>
      <c r="AEI180" s="2"/>
      <c r="AEJ180" s="2"/>
      <c r="AEK180" s="2"/>
      <c r="AEL180" s="2"/>
      <c r="AEM180" s="2"/>
      <c r="AEN180" s="2"/>
      <c r="AEO180" s="2"/>
      <c r="AEP180" s="2"/>
      <c r="AEQ180" s="2"/>
      <c r="AER180" s="2"/>
      <c r="AES180" s="2"/>
      <c r="AET180" s="2"/>
      <c r="AEU180" s="2"/>
      <c r="AEV180" s="2"/>
      <c r="AEW180" s="2"/>
      <c r="AEX180" s="2"/>
      <c r="AEY180" s="2"/>
      <c r="AEZ180" s="2"/>
      <c r="AFA180" s="2"/>
      <c r="AFB180" s="2"/>
      <c r="AFC180" s="2"/>
      <c r="AFD180" s="2"/>
      <c r="AFE180" s="2"/>
      <c r="AFF180" s="2"/>
      <c r="AFG180" s="2"/>
      <c r="AFH180" s="2"/>
      <c r="AFI180" s="2"/>
      <c r="AFJ180" s="2"/>
      <c r="AFK180" s="2"/>
      <c r="AFL180" s="2"/>
      <c r="AFM180" s="2"/>
      <c r="AFN180" s="2"/>
      <c r="AFO180" s="2"/>
      <c r="AFP180" s="2"/>
      <c r="AFQ180" s="2"/>
      <c r="AFR180" s="2"/>
      <c r="AFS180" s="2"/>
      <c r="AFT180" s="2"/>
      <c r="AFU180" s="2"/>
      <c r="AFV180" s="2"/>
      <c r="AFW180" s="2"/>
      <c r="AFX180" s="2"/>
      <c r="AFY180" s="2"/>
      <c r="AFZ180" s="2"/>
      <c r="AGA180" s="2"/>
      <c r="AGB180" s="2"/>
      <c r="AGC180" s="2"/>
      <c r="AGD180" s="2"/>
      <c r="AGE180" s="2"/>
      <c r="AGF180" s="2"/>
      <c r="AGG180" s="2"/>
      <c r="AGH180" s="2"/>
      <c r="AGI180" s="2"/>
      <c r="AGJ180" s="2"/>
      <c r="AGK180" s="2"/>
      <c r="AGL180" s="2"/>
      <c r="AGM180" s="2"/>
      <c r="AGN180" s="2"/>
      <c r="AGO180" s="2"/>
      <c r="AGP180" s="2"/>
      <c r="AGQ180" s="2"/>
      <c r="AGR180" s="2"/>
      <c r="AGS180" s="2"/>
      <c r="AGT180" s="2"/>
      <c r="AGU180" s="2"/>
      <c r="AGV180" s="2"/>
      <c r="AGW180" s="2"/>
      <c r="AGX180" s="2"/>
      <c r="AGY180" s="2"/>
      <c r="AGZ180" s="2"/>
      <c r="AHA180" s="2"/>
      <c r="AHB180" s="2"/>
      <c r="AHC180" s="2"/>
      <c r="AHD180" s="2"/>
      <c r="AHE180" s="2"/>
      <c r="AHF180" s="2"/>
      <c r="AHG180" s="2"/>
      <c r="AHH180" s="2"/>
      <c r="AHI180" s="2"/>
      <c r="AHJ180" s="2"/>
      <c r="AHK180" s="2"/>
      <c r="AHL180" s="2"/>
      <c r="AHM180" s="2"/>
      <c r="AHN180" s="2"/>
      <c r="AHO180" s="2"/>
      <c r="AHP180" s="2"/>
      <c r="AHQ180" s="2"/>
      <c r="AHR180" s="2"/>
      <c r="AHS180" s="2"/>
      <c r="AHT180" s="2"/>
      <c r="AHU180" s="2"/>
      <c r="AHV180" s="2"/>
      <c r="AHW180" s="2"/>
      <c r="AHX180" s="2"/>
      <c r="AHY180" s="2"/>
      <c r="AHZ180" s="2"/>
      <c r="AIA180" s="2"/>
      <c r="AIB180" s="2"/>
      <c r="AIC180" s="2"/>
      <c r="AID180" s="2"/>
      <c r="AIE180" s="2"/>
      <c r="AIF180" s="2"/>
      <c r="AIG180" s="2"/>
      <c r="AIH180" s="2"/>
      <c r="AII180" s="2"/>
      <c r="AIJ180" s="2"/>
      <c r="AIK180" s="2"/>
      <c r="AIL180" s="2"/>
      <c r="AIM180" s="2"/>
      <c r="AIN180" s="2"/>
      <c r="AIO180" s="2"/>
      <c r="AIP180" s="2"/>
      <c r="AIQ180" s="2"/>
      <c r="AIR180" s="2"/>
      <c r="AIS180" s="2"/>
      <c r="AIT180" s="2"/>
      <c r="AIU180" s="2"/>
      <c r="AIV180" s="2"/>
      <c r="AIW180" s="2"/>
      <c r="AIX180" s="2"/>
      <c r="AIY180" s="2"/>
      <c r="AIZ180" s="2"/>
      <c r="AJA180" s="2"/>
      <c r="AJB180" s="2"/>
      <c r="AJC180" s="2"/>
      <c r="AJD180" s="2"/>
      <c r="AJE180" s="2"/>
      <c r="AJF180" s="2"/>
      <c r="AJG180" s="2"/>
      <c r="AJH180" s="2"/>
      <c r="AJI180" s="2"/>
      <c r="AJJ180" s="2"/>
      <c r="AJK180" s="2"/>
      <c r="AJL180" s="2"/>
      <c r="AJM180" s="2"/>
      <c r="AJN180" s="2"/>
      <c r="AJO180" s="2"/>
      <c r="AJP180" s="2"/>
      <c r="AJQ180" s="2"/>
      <c r="AJR180" s="2"/>
      <c r="AJS180" s="2"/>
      <c r="AJT180" s="2"/>
      <c r="AJU180" s="2"/>
      <c r="AJV180" s="2"/>
      <c r="AJW180" s="2"/>
      <c r="AJX180" s="2"/>
      <c r="AJY180" s="2"/>
      <c r="AJZ180" s="2"/>
      <c r="AKA180" s="2"/>
      <c r="AKB180" s="2"/>
      <c r="AKC180" s="2"/>
      <c r="AKD180" s="2"/>
      <c r="AKE180" s="2"/>
      <c r="AKF180" s="2"/>
      <c r="AKG180" s="2"/>
      <c r="AKH180" s="2"/>
      <c r="AKI180" s="2"/>
      <c r="AKJ180" s="2"/>
      <c r="AKK180" s="2"/>
      <c r="AKL180" s="2"/>
      <c r="AKM180" s="2"/>
      <c r="AKN180" s="2"/>
      <c r="AKO180" s="2"/>
      <c r="AKP180" s="2"/>
      <c r="AKQ180" s="2"/>
      <c r="AKR180" s="2"/>
      <c r="AKS180" s="2"/>
      <c r="AKT180" s="2"/>
      <c r="AKU180" s="2"/>
      <c r="AKV180" s="2"/>
      <c r="AKW180" s="2"/>
      <c r="AKX180" s="2"/>
      <c r="AKY180" s="2"/>
      <c r="AKZ180" s="2"/>
      <c r="ALA180" s="2"/>
      <c r="ALB180" s="2"/>
      <c r="ALC180" s="2"/>
      <c r="ALD180" s="2"/>
      <c r="ALE180" s="2"/>
      <c r="ALF180" s="2"/>
      <c r="ALG180" s="2"/>
      <c r="ALH180" s="2"/>
      <c r="ALI180" s="2"/>
      <c r="ALJ180" s="2"/>
      <c r="ALK180" s="2"/>
      <c r="ALL180" s="2"/>
      <c r="ALM180" s="2"/>
      <c r="ALN180" s="2"/>
      <c r="ALO180" s="2"/>
      <c r="ALP180" s="2"/>
      <c r="ALQ180" s="2"/>
      <c r="ALR180" s="2"/>
      <c r="ALS180" s="2"/>
      <c r="ALT180" s="2"/>
      <c r="ALU180" s="2"/>
      <c r="ALV180" s="2"/>
      <c r="ALW180" s="2"/>
      <c r="ALX180" s="2"/>
      <c r="ALY180" s="2"/>
      <c r="ALZ180" s="2"/>
      <c r="AMA180" s="2"/>
      <c r="AMB180" s="2"/>
      <c r="AMC180" s="2"/>
      <c r="AMD180" s="2"/>
      <c r="AME180" s="2"/>
      <c r="AMF180" s="2"/>
      <c r="AMG180" s="2"/>
      <c r="AMH180" s="2"/>
      <c r="AMI180" s="2"/>
      <c r="AMJ180" s="2"/>
      <c r="AMK180" s="2"/>
    </row>
    <row r="181" spans="1:1025" ht="13.8" x14ac:dyDescent="0.25">
      <c r="B181" s="1"/>
      <c r="C181" s="1"/>
      <c r="AL181" s="2"/>
      <c r="AM181" s="2"/>
      <c r="AN181" s="2"/>
      <c r="AO181" s="284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  <c r="LM181" s="2"/>
      <c r="LN181" s="2"/>
      <c r="LO181" s="2"/>
      <c r="LP181" s="2"/>
      <c r="LQ181" s="2"/>
      <c r="LR181" s="2"/>
      <c r="LS181" s="2"/>
      <c r="LT181" s="2"/>
      <c r="LU181" s="2"/>
      <c r="LV181" s="2"/>
      <c r="LW181" s="2"/>
      <c r="LX181" s="2"/>
      <c r="LY181" s="2"/>
      <c r="LZ181" s="2"/>
      <c r="MA181" s="2"/>
      <c r="MB181" s="2"/>
      <c r="MC181" s="2"/>
      <c r="MD181" s="2"/>
      <c r="ME181" s="2"/>
      <c r="MF181" s="2"/>
      <c r="MG181" s="2"/>
      <c r="MH181" s="2"/>
      <c r="MI181" s="2"/>
      <c r="MJ181" s="2"/>
      <c r="MK181" s="2"/>
      <c r="ML181" s="2"/>
      <c r="MM181" s="2"/>
      <c r="MN181" s="2"/>
      <c r="MO181" s="2"/>
      <c r="MP181" s="2"/>
      <c r="MQ181" s="2"/>
      <c r="MR181" s="2"/>
      <c r="MS181" s="2"/>
      <c r="MT181" s="2"/>
      <c r="MU181" s="2"/>
      <c r="MV181" s="2"/>
      <c r="MW181" s="2"/>
      <c r="MX181" s="2"/>
      <c r="MY181" s="2"/>
      <c r="MZ181" s="2"/>
      <c r="NA181" s="2"/>
      <c r="NB181" s="2"/>
      <c r="NC181" s="2"/>
      <c r="ND181" s="2"/>
      <c r="NE181" s="2"/>
      <c r="NF181" s="2"/>
      <c r="NG181" s="2"/>
      <c r="NH181" s="2"/>
      <c r="NI181" s="2"/>
      <c r="NJ181" s="2"/>
      <c r="NK181" s="2"/>
      <c r="NL181" s="2"/>
      <c r="NM181" s="2"/>
      <c r="NN181" s="2"/>
      <c r="NO181" s="2"/>
      <c r="NP181" s="2"/>
      <c r="NQ181" s="2"/>
      <c r="NR181" s="2"/>
      <c r="NS181" s="2"/>
      <c r="NT181" s="2"/>
      <c r="NU181" s="2"/>
      <c r="NV181" s="2"/>
      <c r="NW181" s="2"/>
      <c r="NX181" s="2"/>
      <c r="NY181" s="2"/>
      <c r="NZ181" s="2"/>
      <c r="OA181" s="2"/>
      <c r="OB181" s="2"/>
      <c r="OC181" s="2"/>
      <c r="OD181" s="2"/>
      <c r="OE181" s="2"/>
      <c r="OF181" s="2"/>
      <c r="OG181" s="2"/>
      <c r="OH181" s="2"/>
      <c r="OI181" s="2"/>
      <c r="OJ181" s="2"/>
      <c r="OK181" s="2"/>
      <c r="OL181" s="2"/>
      <c r="OM181" s="2"/>
      <c r="ON181" s="2"/>
      <c r="OO181" s="2"/>
      <c r="OP181" s="2"/>
      <c r="OQ181" s="2"/>
      <c r="OR181" s="2"/>
      <c r="OS181" s="2"/>
      <c r="OT181" s="2"/>
      <c r="OU181" s="2"/>
      <c r="OV181" s="2"/>
      <c r="OW181" s="2"/>
      <c r="OX181" s="2"/>
      <c r="OY181" s="2"/>
      <c r="OZ181" s="2"/>
      <c r="PA181" s="2"/>
      <c r="PB181" s="2"/>
      <c r="PC181" s="2"/>
      <c r="PD181" s="2"/>
      <c r="PE181" s="2"/>
      <c r="PF181" s="2"/>
      <c r="PG181" s="2"/>
      <c r="PH181" s="2"/>
      <c r="PI181" s="2"/>
      <c r="PJ181" s="2"/>
      <c r="PK181" s="2"/>
      <c r="PL181" s="2"/>
      <c r="PM181" s="2"/>
      <c r="PN181" s="2"/>
      <c r="PO181" s="2"/>
      <c r="PP181" s="2"/>
      <c r="PQ181" s="2"/>
      <c r="PR181" s="2"/>
      <c r="PS181" s="2"/>
      <c r="PT181" s="2"/>
      <c r="PU181" s="2"/>
      <c r="PV181" s="2"/>
      <c r="PW181" s="2"/>
      <c r="PX181" s="2"/>
      <c r="PY181" s="2"/>
      <c r="PZ181" s="2"/>
      <c r="QA181" s="2"/>
      <c r="QB181" s="2"/>
      <c r="QC181" s="2"/>
      <c r="QD181" s="2"/>
      <c r="QE181" s="2"/>
      <c r="QF181" s="2"/>
      <c r="QG181" s="2"/>
      <c r="QH181" s="2"/>
      <c r="QI181" s="2"/>
      <c r="QJ181" s="2"/>
      <c r="QK181" s="2"/>
      <c r="QL181" s="2"/>
      <c r="QM181" s="2"/>
      <c r="QN181" s="2"/>
      <c r="QO181" s="2"/>
      <c r="QP181" s="2"/>
      <c r="QQ181" s="2"/>
      <c r="QR181" s="2"/>
      <c r="QS181" s="2"/>
      <c r="QT181" s="2"/>
      <c r="QU181" s="2"/>
      <c r="QV181" s="2"/>
      <c r="QW181" s="2"/>
      <c r="QX181" s="2"/>
      <c r="QY181" s="2"/>
      <c r="QZ181" s="2"/>
      <c r="RA181" s="2"/>
      <c r="RB181" s="2"/>
      <c r="RC181" s="2"/>
      <c r="RD181" s="2"/>
      <c r="RE181" s="2"/>
      <c r="RF181" s="2"/>
      <c r="RG181" s="2"/>
      <c r="RH181" s="2"/>
      <c r="RI181" s="2"/>
      <c r="RJ181" s="2"/>
      <c r="RK181" s="2"/>
      <c r="RL181" s="2"/>
      <c r="RM181" s="2"/>
      <c r="RN181" s="2"/>
      <c r="RO181" s="2"/>
      <c r="RP181" s="2"/>
      <c r="RQ181" s="2"/>
      <c r="RR181" s="2"/>
      <c r="RS181" s="2"/>
      <c r="RT181" s="2"/>
      <c r="RU181" s="2"/>
      <c r="RV181" s="2"/>
      <c r="RW181" s="2"/>
      <c r="RX181" s="2"/>
      <c r="RY181" s="2"/>
      <c r="RZ181" s="2"/>
      <c r="SA181" s="2"/>
      <c r="SB181" s="2"/>
      <c r="SC181" s="2"/>
      <c r="SD181" s="2"/>
      <c r="SE181" s="2"/>
      <c r="SF181" s="2"/>
      <c r="SG181" s="2"/>
      <c r="SH181" s="2"/>
      <c r="SI181" s="2"/>
      <c r="SJ181" s="2"/>
      <c r="SK181" s="2"/>
      <c r="SL181" s="2"/>
      <c r="SM181" s="2"/>
      <c r="SN181" s="2"/>
      <c r="SO181" s="2"/>
      <c r="SP181" s="2"/>
      <c r="SQ181" s="2"/>
      <c r="SR181" s="2"/>
      <c r="SS181" s="2"/>
      <c r="ST181" s="2"/>
      <c r="SU181" s="2"/>
      <c r="SV181" s="2"/>
      <c r="SW181" s="2"/>
      <c r="SX181" s="2"/>
      <c r="SY181" s="2"/>
      <c r="SZ181" s="2"/>
      <c r="TA181" s="2"/>
      <c r="TB181" s="2"/>
      <c r="TC181" s="2"/>
      <c r="TD181" s="2"/>
      <c r="TE181" s="2"/>
      <c r="TF181" s="2"/>
      <c r="TG181" s="2"/>
      <c r="TH181" s="2"/>
      <c r="TI181" s="2"/>
      <c r="TJ181" s="2"/>
      <c r="TK181" s="2"/>
      <c r="TL181" s="2"/>
      <c r="TM181" s="2"/>
      <c r="TN181" s="2"/>
      <c r="TO181" s="2"/>
      <c r="TP181" s="2"/>
      <c r="TQ181" s="2"/>
      <c r="TR181" s="2"/>
      <c r="TS181" s="2"/>
      <c r="TT181" s="2"/>
      <c r="TU181" s="2"/>
      <c r="TV181" s="2"/>
      <c r="TW181" s="2"/>
      <c r="TX181" s="2"/>
      <c r="TY181" s="2"/>
      <c r="TZ181" s="2"/>
      <c r="UA181" s="2"/>
      <c r="UB181" s="2"/>
      <c r="UC181" s="2"/>
      <c r="UD181" s="2"/>
      <c r="UE181" s="2"/>
      <c r="UF181" s="2"/>
      <c r="UG181" s="2"/>
      <c r="UH181" s="2"/>
      <c r="UI181" s="2"/>
      <c r="UJ181" s="2"/>
      <c r="UK181" s="2"/>
      <c r="UL181" s="2"/>
      <c r="UM181" s="2"/>
      <c r="UN181" s="2"/>
      <c r="UO181" s="2"/>
      <c r="UP181" s="2"/>
      <c r="UQ181" s="2"/>
      <c r="UR181" s="2"/>
      <c r="US181" s="2"/>
      <c r="UT181" s="2"/>
      <c r="UU181" s="2"/>
      <c r="UV181" s="2"/>
      <c r="UW181" s="2"/>
      <c r="UX181" s="2"/>
      <c r="UY181" s="2"/>
      <c r="UZ181" s="2"/>
      <c r="VA181" s="2"/>
      <c r="VB181" s="2"/>
      <c r="VC181" s="2"/>
      <c r="VD181" s="2"/>
      <c r="VE181" s="2"/>
      <c r="VF181" s="2"/>
      <c r="VG181" s="2"/>
      <c r="VH181" s="2"/>
      <c r="VI181" s="2"/>
      <c r="VJ181" s="2"/>
      <c r="VK181" s="2"/>
      <c r="VL181" s="2"/>
      <c r="VM181" s="2"/>
      <c r="VN181" s="2"/>
      <c r="VO181" s="2"/>
      <c r="VP181" s="2"/>
      <c r="VQ181" s="2"/>
      <c r="VR181" s="2"/>
      <c r="VS181" s="2"/>
      <c r="VT181" s="2"/>
      <c r="VU181" s="2"/>
      <c r="VV181" s="2"/>
      <c r="VW181" s="2"/>
      <c r="VX181" s="2"/>
      <c r="VY181" s="2"/>
      <c r="VZ181" s="2"/>
      <c r="WA181" s="2"/>
      <c r="WB181" s="2"/>
      <c r="WC181" s="2"/>
      <c r="WD181" s="2"/>
      <c r="WE181" s="2"/>
      <c r="WF181" s="2"/>
      <c r="WG181" s="2"/>
      <c r="WH181" s="2"/>
      <c r="WI181" s="2"/>
      <c r="WJ181" s="2"/>
      <c r="WK181" s="2"/>
      <c r="WL181" s="2"/>
      <c r="WM181" s="2"/>
      <c r="WN181" s="2"/>
      <c r="WO181" s="2"/>
      <c r="WP181" s="2"/>
      <c r="WQ181" s="2"/>
      <c r="WR181" s="2"/>
      <c r="WS181" s="2"/>
      <c r="WT181" s="2"/>
      <c r="WU181" s="2"/>
      <c r="WV181" s="2"/>
      <c r="WW181" s="2"/>
      <c r="WX181" s="2"/>
      <c r="WY181" s="2"/>
      <c r="WZ181" s="2"/>
      <c r="XA181" s="2"/>
      <c r="XB181" s="2"/>
      <c r="XC181" s="2"/>
      <c r="XD181" s="2"/>
      <c r="XE181" s="2"/>
      <c r="XF181" s="2"/>
      <c r="XG181" s="2"/>
      <c r="XH181" s="2"/>
      <c r="XI181" s="2"/>
      <c r="XJ181" s="2"/>
      <c r="XK181" s="2"/>
      <c r="XL181" s="2"/>
      <c r="XM181" s="2"/>
      <c r="XN181" s="2"/>
      <c r="XO181" s="2"/>
      <c r="XP181" s="2"/>
      <c r="XQ181" s="2"/>
      <c r="XR181" s="2"/>
      <c r="XS181" s="2"/>
      <c r="XT181" s="2"/>
      <c r="XU181" s="2"/>
      <c r="XV181" s="2"/>
      <c r="XW181" s="2"/>
      <c r="XX181" s="2"/>
      <c r="XY181" s="2"/>
      <c r="XZ181" s="2"/>
      <c r="YA181" s="2"/>
      <c r="YB181" s="2"/>
      <c r="YC181" s="2"/>
      <c r="YD181" s="2"/>
      <c r="YE181" s="2"/>
      <c r="YF181" s="2"/>
      <c r="YG181" s="2"/>
      <c r="YH181" s="2"/>
      <c r="YI181" s="2"/>
      <c r="YJ181" s="2"/>
      <c r="YK181" s="2"/>
      <c r="YL181" s="2"/>
      <c r="YM181" s="2"/>
      <c r="YN181" s="2"/>
      <c r="YO181" s="2"/>
      <c r="YP181" s="2"/>
      <c r="YQ181" s="2"/>
      <c r="YR181" s="2"/>
      <c r="YS181" s="2"/>
      <c r="YT181" s="2"/>
      <c r="YU181" s="2"/>
      <c r="YV181" s="2"/>
      <c r="YW181" s="2"/>
      <c r="YX181" s="2"/>
      <c r="YY181" s="2"/>
      <c r="YZ181" s="2"/>
      <c r="ZA181" s="2"/>
      <c r="ZB181" s="2"/>
      <c r="ZC181" s="2"/>
      <c r="ZD181" s="2"/>
      <c r="ZE181" s="2"/>
      <c r="ZF181" s="2"/>
      <c r="ZG181" s="2"/>
      <c r="ZH181" s="2"/>
      <c r="ZI181" s="2"/>
      <c r="ZJ181" s="2"/>
      <c r="ZK181" s="2"/>
      <c r="ZL181" s="2"/>
      <c r="ZM181" s="2"/>
      <c r="ZN181" s="2"/>
      <c r="ZO181" s="2"/>
      <c r="ZP181" s="2"/>
      <c r="ZQ181" s="2"/>
      <c r="ZR181" s="2"/>
      <c r="ZS181" s="2"/>
      <c r="ZT181" s="2"/>
      <c r="ZU181" s="2"/>
      <c r="ZV181" s="2"/>
      <c r="ZW181" s="2"/>
      <c r="ZX181" s="2"/>
      <c r="ZY181" s="2"/>
      <c r="ZZ181" s="2"/>
      <c r="AAA181" s="2"/>
      <c r="AAB181" s="2"/>
      <c r="AAC181" s="2"/>
      <c r="AAD181" s="2"/>
      <c r="AAE181" s="2"/>
      <c r="AAF181" s="2"/>
      <c r="AAG181" s="2"/>
      <c r="AAH181" s="2"/>
      <c r="AAI181" s="2"/>
      <c r="AAJ181" s="2"/>
      <c r="AAK181" s="2"/>
      <c r="AAL181" s="2"/>
      <c r="AAM181" s="2"/>
      <c r="AAN181" s="2"/>
      <c r="AAO181" s="2"/>
      <c r="AAP181" s="2"/>
      <c r="AAQ181" s="2"/>
      <c r="AAR181" s="2"/>
      <c r="AAS181" s="2"/>
      <c r="AAT181" s="2"/>
      <c r="AAU181" s="2"/>
      <c r="AAV181" s="2"/>
      <c r="AAW181" s="2"/>
      <c r="AAX181" s="2"/>
      <c r="AAY181" s="2"/>
      <c r="AAZ181" s="2"/>
      <c r="ABA181" s="2"/>
      <c r="ABB181" s="2"/>
      <c r="ABC181" s="2"/>
      <c r="ABD181" s="2"/>
      <c r="ABE181" s="2"/>
      <c r="ABF181" s="2"/>
      <c r="ABG181" s="2"/>
      <c r="ABH181" s="2"/>
      <c r="ABI181" s="2"/>
      <c r="ABJ181" s="2"/>
      <c r="ABK181" s="2"/>
      <c r="ABL181" s="2"/>
      <c r="ABM181" s="2"/>
      <c r="ABN181" s="2"/>
      <c r="ABO181" s="2"/>
      <c r="ABP181" s="2"/>
      <c r="ABQ181" s="2"/>
      <c r="ABR181" s="2"/>
      <c r="ABS181" s="2"/>
      <c r="ABT181" s="2"/>
      <c r="ABU181" s="2"/>
      <c r="ABV181" s="2"/>
      <c r="ABW181" s="2"/>
      <c r="ABX181" s="2"/>
      <c r="ABY181" s="2"/>
      <c r="ABZ181" s="2"/>
      <c r="ACA181" s="2"/>
      <c r="ACB181" s="2"/>
      <c r="ACC181" s="2"/>
      <c r="ACD181" s="2"/>
      <c r="ACE181" s="2"/>
      <c r="ACF181" s="2"/>
      <c r="ACG181" s="2"/>
      <c r="ACH181" s="2"/>
      <c r="ACI181" s="2"/>
      <c r="ACJ181" s="2"/>
      <c r="ACK181" s="2"/>
      <c r="ACL181" s="2"/>
      <c r="ACM181" s="2"/>
      <c r="ACN181" s="2"/>
      <c r="ACO181" s="2"/>
      <c r="ACP181" s="2"/>
      <c r="ACQ181" s="2"/>
      <c r="ACR181" s="2"/>
      <c r="ACS181" s="2"/>
      <c r="ACT181" s="2"/>
      <c r="ACU181" s="2"/>
      <c r="ACV181" s="2"/>
      <c r="ACW181" s="2"/>
      <c r="ACX181" s="2"/>
      <c r="ACY181" s="2"/>
      <c r="ACZ181" s="2"/>
      <c r="ADA181" s="2"/>
      <c r="ADB181" s="2"/>
      <c r="ADC181" s="2"/>
      <c r="ADD181" s="2"/>
      <c r="ADE181" s="2"/>
      <c r="ADF181" s="2"/>
      <c r="ADG181" s="2"/>
      <c r="ADH181" s="2"/>
      <c r="ADI181" s="2"/>
      <c r="ADJ181" s="2"/>
      <c r="ADK181" s="2"/>
      <c r="ADL181" s="2"/>
      <c r="ADM181" s="2"/>
      <c r="ADN181" s="2"/>
      <c r="ADO181" s="2"/>
      <c r="ADP181" s="2"/>
      <c r="ADQ181" s="2"/>
      <c r="ADR181" s="2"/>
      <c r="ADS181" s="2"/>
      <c r="ADT181" s="2"/>
      <c r="ADU181" s="2"/>
      <c r="ADV181" s="2"/>
      <c r="ADW181" s="2"/>
      <c r="ADX181" s="2"/>
      <c r="ADY181" s="2"/>
      <c r="ADZ181" s="2"/>
      <c r="AEA181" s="2"/>
      <c r="AEB181" s="2"/>
      <c r="AEC181" s="2"/>
      <c r="AED181" s="2"/>
      <c r="AEE181" s="2"/>
      <c r="AEF181" s="2"/>
      <c r="AEG181" s="2"/>
      <c r="AEH181" s="2"/>
      <c r="AEI181" s="2"/>
      <c r="AEJ181" s="2"/>
      <c r="AEK181" s="2"/>
      <c r="AEL181" s="2"/>
      <c r="AEM181" s="2"/>
      <c r="AEN181" s="2"/>
      <c r="AEO181" s="2"/>
      <c r="AEP181" s="2"/>
      <c r="AEQ181" s="2"/>
      <c r="AER181" s="2"/>
      <c r="AES181" s="2"/>
      <c r="AET181" s="2"/>
      <c r="AEU181" s="2"/>
      <c r="AEV181" s="2"/>
      <c r="AEW181" s="2"/>
      <c r="AEX181" s="2"/>
      <c r="AEY181" s="2"/>
      <c r="AEZ181" s="2"/>
      <c r="AFA181" s="2"/>
      <c r="AFB181" s="2"/>
      <c r="AFC181" s="2"/>
      <c r="AFD181" s="2"/>
      <c r="AFE181" s="2"/>
      <c r="AFF181" s="2"/>
      <c r="AFG181" s="2"/>
      <c r="AFH181" s="2"/>
      <c r="AFI181" s="2"/>
      <c r="AFJ181" s="2"/>
      <c r="AFK181" s="2"/>
      <c r="AFL181" s="2"/>
      <c r="AFM181" s="2"/>
      <c r="AFN181" s="2"/>
      <c r="AFO181" s="2"/>
      <c r="AFP181" s="2"/>
      <c r="AFQ181" s="2"/>
      <c r="AFR181" s="2"/>
      <c r="AFS181" s="2"/>
      <c r="AFT181" s="2"/>
      <c r="AFU181" s="2"/>
      <c r="AFV181" s="2"/>
      <c r="AFW181" s="2"/>
      <c r="AFX181" s="2"/>
      <c r="AFY181" s="2"/>
      <c r="AFZ181" s="2"/>
      <c r="AGA181" s="2"/>
      <c r="AGB181" s="2"/>
      <c r="AGC181" s="2"/>
      <c r="AGD181" s="2"/>
      <c r="AGE181" s="2"/>
      <c r="AGF181" s="2"/>
      <c r="AGG181" s="2"/>
      <c r="AGH181" s="2"/>
      <c r="AGI181" s="2"/>
      <c r="AGJ181" s="2"/>
      <c r="AGK181" s="2"/>
      <c r="AGL181" s="2"/>
      <c r="AGM181" s="2"/>
      <c r="AGN181" s="2"/>
      <c r="AGO181" s="2"/>
      <c r="AGP181" s="2"/>
      <c r="AGQ181" s="2"/>
      <c r="AGR181" s="2"/>
      <c r="AGS181" s="2"/>
      <c r="AGT181" s="2"/>
      <c r="AGU181" s="2"/>
      <c r="AGV181" s="2"/>
      <c r="AGW181" s="2"/>
      <c r="AGX181" s="2"/>
      <c r="AGY181" s="2"/>
      <c r="AGZ181" s="2"/>
      <c r="AHA181" s="2"/>
      <c r="AHB181" s="2"/>
      <c r="AHC181" s="2"/>
      <c r="AHD181" s="2"/>
      <c r="AHE181" s="2"/>
      <c r="AHF181" s="2"/>
      <c r="AHG181" s="2"/>
      <c r="AHH181" s="2"/>
      <c r="AHI181" s="2"/>
      <c r="AHJ181" s="2"/>
      <c r="AHK181" s="2"/>
      <c r="AHL181" s="2"/>
      <c r="AHM181" s="2"/>
      <c r="AHN181" s="2"/>
      <c r="AHO181" s="2"/>
      <c r="AHP181" s="2"/>
      <c r="AHQ181" s="2"/>
      <c r="AHR181" s="2"/>
      <c r="AHS181" s="2"/>
      <c r="AHT181" s="2"/>
      <c r="AHU181" s="2"/>
      <c r="AHV181" s="2"/>
      <c r="AHW181" s="2"/>
      <c r="AHX181" s="2"/>
      <c r="AHY181" s="2"/>
      <c r="AHZ181" s="2"/>
      <c r="AIA181" s="2"/>
      <c r="AIB181" s="2"/>
      <c r="AIC181" s="2"/>
      <c r="AID181" s="2"/>
      <c r="AIE181" s="2"/>
      <c r="AIF181" s="2"/>
      <c r="AIG181" s="2"/>
      <c r="AIH181" s="2"/>
      <c r="AII181" s="2"/>
      <c r="AIJ181" s="2"/>
      <c r="AIK181" s="2"/>
      <c r="AIL181" s="2"/>
      <c r="AIM181" s="2"/>
      <c r="AIN181" s="2"/>
      <c r="AIO181" s="2"/>
      <c r="AIP181" s="2"/>
      <c r="AIQ181" s="2"/>
      <c r="AIR181" s="2"/>
      <c r="AIS181" s="2"/>
      <c r="AIT181" s="2"/>
      <c r="AIU181" s="2"/>
      <c r="AIV181" s="2"/>
      <c r="AIW181" s="2"/>
      <c r="AIX181" s="2"/>
      <c r="AIY181" s="2"/>
      <c r="AIZ181" s="2"/>
      <c r="AJA181" s="2"/>
      <c r="AJB181" s="2"/>
      <c r="AJC181" s="2"/>
      <c r="AJD181" s="2"/>
      <c r="AJE181" s="2"/>
      <c r="AJF181" s="2"/>
      <c r="AJG181" s="2"/>
      <c r="AJH181" s="2"/>
      <c r="AJI181" s="2"/>
      <c r="AJJ181" s="2"/>
      <c r="AJK181" s="2"/>
      <c r="AJL181" s="2"/>
      <c r="AJM181" s="2"/>
      <c r="AJN181" s="2"/>
      <c r="AJO181" s="2"/>
      <c r="AJP181" s="2"/>
      <c r="AJQ181" s="2"/>
      <c r="AJR181" s="2"/>
      <c r="AJS181" s="2"/>
      <c r="AJT181" s="2"/>
      <c r="AJU181" s="2"/>
      <c r="AJV181" s="2"/>
      <c r="AJW181" s="2"/>
      <c r="AJX181" s="2"/>
      <c r="AJY181" s="2"/>
      <c r="AJZ181" s="2"/>
      <c r="AKA181" s="2"/>
      <c r="AKB181" s="2"/>
      <c r="AKC181" s="2"/>
      <c r="AKD181" s="2"/>
      <c r="AKE181" s="2"/>
      <c r="AKF181" s="2"/>
      <c r="AKG181" s="2"/>
      <c r="AKH181" s="2"/>
      <c r="AKI181" s="2"/>
      <c r="AKJ181" s="2"/>
      <c r="AKK181" s="2"/>
      <c r="AKL181" s="2"/>
      <c r="AKM181" s="2"/>
      <c r="AKN181" s="2"/>
      <c r="AKO181" s="2"/>
      <c r="AKP181" s="2"/>
      <c r="AKQ181" s="2"/>
      <c r="AKR181" s="2"/>
      <c r="AKS181" s="2"/>
      <c r="AKT181" s="2"/>
      <c r="AKU181" s="2"/>
      <c r="AKV181" s="2"/>
      <c r="AKW181" s="2"/>
      <c r="AKX181" s="2"/>
      <c r="AKY181" s="2"/>
      <c r="AKZ181" s="2"/>
      <c r="ALA181" s="2"/>
      <c r="ALB181" s="2"/>
      <c r="ALC181" s="2"/>
      <c r="ALD181" s="2"/>
      <c r="ALE181" s="2"/>
      <c r="ALF181" s="2"/>
      <c r="ALG181" s="2"/>
      <c r="ALH181" s="2"/>
      <c r="ALI181" s="2"/>
      <c r="ALJ181" s="2"/>
      <c r="ALK181" s="2"/>
      <c r="ALL181" s="2"/>
      <c r="ALM181" s="2"/>
      <c r="ALN181" s="2"/>
      <c r="ALO181" s="2"/>
      <c r="ALP181" s="2"/>
      <c r="ALQ181" s="2"/>
      <c r="ALR181" s="2"/>
      <c r="ALS181" s="2"/>
      <c r="ALT181" s="2"/>
      <c r="ALU181" s="2"/>
      <c r="ALV181" s="2"/>
      <c r="ALW181" s="2"/>
      <c r="ALX181" s="2"/>
      <c r="ALY181" s="2"/>
      <c r="ALZ181" s="2"/>
      <c r="AMA181" s="2"/>
      <c r="AMB181" s="2"/>
      <c r="AMC181" s="2"/>
      <c r="AMD181" s="2"/>
      <c r="AME181" s="2"/>
      <c r="AMF181" s="2"/>
      <c r="AMG181" s="2"/>
      <c r="AMH181" s="2"/>
      <c r="AMI181" s="2"/>
      <c r="AMJ181" s="2"/>
      <c r="AMK181" s="2"/>
    </row>
    <row r="182" spans="1:1025" ht="13.8" x14ac:dyDescent="0.25">
      <c r="B182" s="1"/>
      <c r="C182" s="1"/>
      <c r="AL182" s="2"/>
      <c r="AM182" s="2"/>
      <c r="AN182" s="2"/>
      <c r="AO182" s="284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  <c r="LM182" s="2"/>
      <c r="LN182" s="2"/>
      <c r="LO182" s="2"/>
      <c r="LP182" s="2"/>
      <c r="LQ182" s="2"/>
      <c r="LR182" s="2"/>
      <c r="LS182" s="2"/>
      <c r="LT182" s="2"/>
      <c r="LU182" s="2"/>
      <c r="LV182" s="2"/>
      <c r="LW182" s="2"/>
      <c r="LX182" s="2"/>
      <c r="LY182" s="2"/>
      <c r="LZ182" s="2"/>
      <c r="MA182" s="2"/>
      <c r="MB182" s="2"/>
      <c r="MC182" s="2"/>
      <c r="MD182" s="2"/>
      <c r="ME182" s="2"/>
      <c r="MF182" s="2"/>
      <c r="MG182" s="2"/>
      <c r="MH182" s="2"/>
      <c r="MI182" s="2"/>
      <c r="MJ182" s="2"/>
      <c r="MK182" s="2"/>
      <c r="ML182" s="2"/>
      <c r="MM182" s="2"/>
      <c r="MN182" s="2"/>
      <c r="MO182" s="2"/>
      <c r="MP182" s="2"/>
      <c r="MQ182" s="2"/>
      <c r="MR182" s="2"/>
      <c r="MS182" s="2"/>
      <c r="MT182" s="2"/>
      <c r="MU182" s="2"/>
      <c r="MV182" s="2"/>
      <c r="MW182" s="2"/>
      <c r="MX182" s="2"/>
      <c r="MY182" s="2"/>
      <c r="MZ182" s="2"/>
      <c r="NA182" s="2"/>
      <c r="NB182" s="2"/>
      <c r="NC182" s="2"/>
      <c r="ND182" s="2"/>
      <c r="NE182" s="2"/>
      <c r="NF182" s="2"/>
      <c r="NG182" s="2"/>
      <c r="NH182" s="2"/>
      <c r="NI182" s="2"/>
      <c r="NJ182" s="2"/>
      <c r="NK182" s="2"/>
      <c r="NL182" s="2"/>
      <c r="NM182" s="2"/>
      <c r="NN182" s="2"/>
      <c r="NO182" s="2"/>
      <c r="NP182" s="2"/>
      <c r="NQ182" s="2"/>
      <c r="NR182" s="2"/>
      <c r="NS182" s="2"/>
      <c r="NT182" s="2"/>
      <c r="NU182" s="2"/>
      <c r="NV182" s="2"/>
      <c r="NW182" s="2"/>
      <c r="NX182" s="2"/>
      <c r="NY182" s="2"/>
      <c r="NZ182" s="2"/>
      <c r="OA182" s="2"/>
      <c r="OB182" s="2"/>
      <c r="OC182" s="2"/>
      <c r="OD182" s="2"/>
      <c r="OE182" s="2"/>
      <c r="OF182" s="2"/>
      <c r="OG182" s="2"/>
      <c r="OH182" s="2"/>
      <c r="OI182" s="2"/>
      <c r="OJ182" s="2"/>
      <c r="OK182" s="2"/>
      <c r="OL182" s="2"/>
      <c r="OM182" s="2"/>
      <c r="ON182" s="2"/>
      <c r="OO182" s="2"/>
      <c r="OP182" s="2"/>
      <c r="OQ182" s="2"/>
      <c r="OR182" s="2"/>
      <c r="OS182" s="2"/>
      <c r="OT182" s="2"/>
      <c r="OU182" s="2"/>
      <c r="OV182" s="2"/>
      <c r="OW182" s="2"/>
      <c r="OX182" s="2"/>
      <c r="OY182" s="2"/>
      <c r="OZ182" s="2"/>
      <c r="PA182" s="2"/>
      <c r="PB182" s="2"/>
      <c r="PC182" s="2"/>
      <c r="PD182" s="2"/>
      <c r="PE182" s="2"/>
      <c r="PF182" s="2"/>
      <c r="PG182" s="2"/>
      <c r="PH182" s="2"/>
      <c r="PI182" s="2"/>
      <c r="PJ182" s="2"/>
      <c r="PK182" s="2"/>
      <c r="PL182" s="2"/>
      <c r="PM182" s="2"/>
      <c r="PN182" s="2"/>
      <c r="PO182" s="2"/>
      <c r="PP182" s="2"/>
      <c r="PQ182" s="2"/>
      <c r="PR182" s="2"/>
      <c r="PS182" s="2"/>
      <c r="PT182" s="2"/>
      <c r="PU182" s="2"/>
      <c r="PV182" s="2"/>
      <c r="PW182" s="2"/>
      <c r="PX182" s="2"/>
      <c r="PY182" s="2"/>
      <c r="PZ182" s="2"/>
      <c r="QA182" s="2"/>
      <c r="QB182" s="2"/>
      <c r="QC182" s="2"/>
      <c r="QD182" s="2"/>
      <c r="QE182" s="2"/>
      <c r="QF182" s="2"/>
      <c r="QG182" s="2"/>
      <c r="QH182" s="2"/>
      <c r="QI182" s="2"/>
      <c r="QJ182" s="2"/>
      <c r="QK182" s="2"/>
      <c r="QL182" s="2"/>
      <c r="QM182" s="2"/>
      <c r="QN182" s="2"/>
      <c r="QO182" s="2"/>
      <c r="QP182" s="2"/>
      <c r="QQ182" s="2"/>
      <c r="QR182" s="2"/>
      <c r="QS182" s="2"/>
      <c r="QT182" s="2"/>
      <c r="QU182" s="2"/>
      <c r="QV182" s="2"/>
      <c r="QW182" s="2"/>
      <c r="QX182" s="2"/>
      <c r="QY182" s="2"/>
      <c r="QZ182" s="2"/>
      <c r="RA182" s="2"/>
      <c r="RB182" s="2"/>
      <c r="RC182" s="2"/>
      <c r="RD182" s="2"/>
      <c r="RE182" s="2"/>
      <c r="RF182" s="2"/>
      <c r="RG182" s="2"/>
      <c r="RH182" s="2"/>
      <c r="RI182" s="2"/>
      <c r="RJ182" s="2"/>
      <c r="RK182" s="2"/>
      <c r="RL182" s="2"/>
      <c r="RM182" s="2"/>
      <c r="RN182" s="2"/>
      <c r="RO182" s="2"/>
      <c r="RP182" s="2"/>
      <c r="RQ182" s="2"/>
      <c r="RR182" s="2"/>
      <c r="RS182" s="2"/>
      <c r="RT182" s="2"/>
      <c r="RU182" s="2"/>
      <c r="RV182" s="2"/>
      <c r="RW182" s="2"/>
      <c r="RX182" s="2"/>
      <c r="RY182" s="2"/>
      <c r="RZ182" s="2"/>
      <c r="SA182" s="2"/>
      <c r="SB182" s="2"/>
      <c r="SC182" s="2"/>
      <c r="SD182" s="2"/>
      <c r="SE182" s="2"/>
      <c r="SF182" s="2"/>
      <c r="SG182" s="2"/>
      <c r="SH182" s="2"/>
      <c r="SI182" s="2"/>
      <c r="SJ182" s="2"/>
      <c r="SK182" s="2"/>
      <c r="SL182" s="2"/>
      <c r="SM182" s="2"/>
      <c r="SN182" s="2"/>
      <c r="SO182" s="2"/>
      <c r="SP182" s="2"/>
      <c r="SQ182" s="2"/>
      <c r="SR182" s="2"/>
      <c r="SS182" s="2"/>
      <c r="ST182" s="2"/>
      <c r="SU182" s="2"/>
      <c r="SV182" s="2"/>
      <c r="SW182" s="2"/>
      <c r="SX182" s="2"/>
      <c r="SY182" s="2"/>
      <c r="SZ182" s="2"/>
      <c r="TA182" s="2"/>
      <c r="TB182" s="2"/>
      <c r="TC182" s="2"/>
      <c r="TD182" s="2"/>
      <c r="TE182" s="2"/>
      <c r="TF182" s="2"/>
      <c r="TG182" s="2"/>
      <c r="TH182" s="2"/>
      <c r="TI182" s="2"/>
      <c r="TJ182" s="2"/>
      <c r="TK182" s="2"/>
      <c r="TL182" s="2"/>
      <c r="TM182" s="2"/>
      <c r="TN182" s="2"/>
      <c r="TO182" s="2"/>
      <c r="TP182" s="2"/>
      <c r="TQ182" s="2"/>
      <c r="TR182" s="2"/>
      <c r="TS182" s="2"/>
      <c r="TT182" s="2"/>
      <c r="TU182" s="2"/>
      <c r="TV182" s="2"/>
      <c r="TW182" s="2"/>
      <c r="TX182" s="2"/>
      <c r="TY182" s="2"/>
      <c r="TZ182" s="2"/>
      <c r="UA182" s="2"/>
      <c r="UB182" s="2"/>
      <c r="UC182" s="2"/>
      <c r="UD182" s="2"/>
      <c r="UE182" s="2"/>
      <c r="UF182" s="2"/>
      <c r="UG182" s="2"/>
      <c r="UH182" s="2"/>
      <c r="UI182" s="2"/>
      <c r="UJ182" s="2"/>
      <c r="UK182" s="2"/>
      <c r="UL182" s="2"/>
      <c r="UM182" s="2"/>
      <c r="UN182" s="2"/>
      <c r="UO182" s="2"/>
      <c r="UP182" s="2"/>
      <c r="UQ182" s="2"/>
      <c r="UR182" s="2"/>
      <c r="US182" s="2"/>
      <c r="UT182" s="2"/>
      <c r="UU182" s="2"/>
      <c r="UV182" s="2"/>
      <c r="UW182" s="2"/>
      <c r="UX182" s="2"/>
      <c r="UY182" s="2"/>
      <c r="UZ182" s="2"/>
      <c r="VA182" s="2"/>
      <c r="VB182" s="2"/>
      <c r="VC182" s="2"/>
      <c r="VD182" s="2"/>
      <c r="VE182" s="2"/>
      <c r="VF182" s="2"/>
      <c r="VG182" s="2"/>
      <c r="VH182" s="2"/>
      <c r="VI182" s="2"/>
      <c r="VJ182" s="2"/>
      <c r="VK182" s="2"/>
      <c r="VL182" s="2"/>
      <c r="VM182" s="2"/>
      <c r="VN182" s="2"/>
      <c r="VO182" s="2"/>
      <c r="VP182" s="2"/>
      <c r="VQ182" s="2"/>
      <c r="VR182" s="2"/>
      <c r="VS182" s="2"/>
      <c r="VT182" s="2"/>
      <c r="VU182" s="2"/>
      <c r="VV182" s="2"/>
      <c r="VW182" s="2"/>
      <c r="VX182" s="2"/>
      <c r="VY182" s="2"/>
      <c r="VZ182" s="2"/>
      <c r="WA182" s="2"/>
      <c r="WB182" s="2"/>
      <c r="WC182" s="2"/>
      <c r="WD182" s="2"/>
      <c r="WE182" s="2"/>
      <c r="WF182" s="2"/>
      <c r="WG182" s="2"/>
      <c r="WH182" s="2"/>
      <c r="WI182" s="2"/>
      <c r="WJ182" s="2"/>
      <c r="WK182" s="2"/>
      <c r="WL182" s="2"/>
      <c r="WM182" s="2"/>
      <c r="WN182" s="2"/>
      <c r="WO182" s="2"/>
      <c r="WP182" s="2"/>
      <c r="WQ182" s="2"/>
      <c r="WR182" s="2"/>
      <c r="WS182" s="2"/>
      <c r="WT182" s="2"/>
      <c r="WU182" s="2"/>
      <c r="WV182" s="2"/>
      <c r="WW182" s="2"/>
      <c r="WX182" s="2"/>
      <c r="WY182" s="2"/>
      <c r="WZ182" s="2"/>
      <c r="XA182" s="2"/>
      <c r="XB182" s="2"/>
      <c r="XC182" s="2"/>
      <c r="XD182" s="2"/>
      <c r="XE182" s="2"/>
      <c r="XF182" s="2"/>
      <c r="XG182" s="2"/>
      <c r="XH182" s="2"/>
      <c r="XI182" s="2"/>
      <c r="XJ182" s="2"/>
      <c r="XK182" s="2"/>
      <c r="XL182" s="2"/>
      <c r="XM182" s="2"/>
      <c r="XN182" s="2"/>
      <c r="XO182" s="2"/>
      <c r="XP182" s="2"/>
      <c r="XQ182" s="2"/>
      <c r="XR182" s="2"/>
      <c r="XS182" s="2"/>
      <c r="XT182" s="2"/>
      <c r="XU182" s="2"/>
      <c r="XV182" s="2"/>
      <c r="XW182" s="2"/>
      <c r="XX182" s="2"/>
      <c r="XY182" s="2"/>
      <c r="XZ182" s="2"/>
      <c r="YA182" s="2"/>
      <c r="YB182" s="2"/>
      <c r="YC182" s="2"/>
      <c r="YD182" s="2"/>
      <c r="YE182" s="2"/>
      <c r="YF182" s="2"/>
      <c r="YG182" s="2"/>
      <c r="YH182" s="2"/>
      <c r="YI182" s="2"/>
      <c r="YJ182" s="2"/>
      <c r="YK182" s="2"/>
      <c r="YL182" s="2"/>
      <c r="YM182" s="2"/>
      <c r="YN182" s="2"/>
      <c r="YO182" s="2"/>
      <c r="YP182" s="2"/>
      <c r="YQ182" s="2"/>
      <c r="YR182" s="2"/>
      <c r="YS182" s="2"/>
      <c r="YT182" s="2"/>
      <c r="YU182" s="2"/>
      <c r="YV182" s="2"/>
      <c r="YW182" s="2"/>
      <c r="YX182" s="2"/>
      <c r="YY182" s="2"/>
      <c r="YZ182" s="2"/>
      <c r="ZA182" s="2"/>
      <c r="ZB182" s="2"/>
      <c r="ZC182" s="2"/>
      <c r="ZD182" s="2"/>
      <c r="ZE182" s="2"/>
      <c r="ZF182" s="2"/>
      <c r="ZG182" s="2"/>
      <c r="ZH182" s="2"/>
      <c r="ZI182" s="2"/>
      <c r="ZJ182" s="2"/>
      <c r="ZK182" s="2"/>
      <c r="ZL182" s="2"/>
      <c r="ZM182" s="2"/>
      <c r="ZN182" s="2"/>
      <c r="ZO182" s="2"/>
      <c r="ZP182" s="2"/>
      <c r="ZQ182" s="2"/>
      <c r="ZR182" s="2"/>
      <c r="ZS182" s="2"/>
      <c r="ZT182" s="2"/>
      <c r="ZU182" s="2"/>
      <c r="ZV182" s="2"/>
      <c r="ZW182" s="2"/>
      <c r="ZX182" s="2"/>
      <c r="ZY182" s="2"/>
      <c r="ZZ182" s="2"/>
      <c r="AAA182" s="2"/>
      <c r="AAB182" s="2"/>
      <c r="AAC182" s="2"/>
      <c r="AAD182" s="2"/>
      <c r="AAE182" s="2"/>
      <c r="AAF182" s="2"/>
      <c r="AAG182" s="2"/>
      <c r="AAH182" s="2"/>
      <c r="AAI182" s="2"/>
      <c r="AAJ182" s="2"/>
      <c r="AAK182" s="2"/>
      <c r="AAL182" s="2"/>
      <c r="AAM182" s="2"/>
      <c r="AAN182" s="2"/>
      <c r="AAO182" s="2"/>
      <c r="AAP182" s="2"/>
      <c r="AAQ182" s="2"/>
      <c r="AAR182" s="2"/>
      <c r="AAS182" s="2"/>
      <c r="AAT182" s="2"/>
      <c r="AAU182" s="2"/>
      <c r="AAV182" s="2"/>
      <c r="AAW182" s="2"/>
      <c r="AAX182" s="2"/>
      <c r="AAY182" s="2"/>
      <c r="AAZ182" s="2"/>
      <c r="ABA182" s="2"/>
      <c r="ABB182" s="2"/>
      <c r="ABC182" s="2"/>
      <c r="ABD182" s="2"/>
      <c r="ABE182" s="2"/>
      <c r="ABF182" s="2"/>
      <c r="ABG182" s="2"/>
      <c r="ABH182" s="2"/>
      <c r="ABI182" s="2"/>
      <c r="ABJ182" s="2"/>
      <c r="ABK182" s="2"/>
      <c r="ABL182" s="2"/>
      <c r="ABM182" s="2"/>
      <c r="ABN182" s="2"/>
      <c r="ABO182" s="2"/>
      <c r="ABP182" s="2"/>
      <c r="ABQ182" s="2"/>
      <c r="ABR182" s="2"/>
      <c r="ABS182" s="2"/>
      <c r="ABT182" s="2"/>
      <c r="ABU182" s="2"/>
      <c r="ABV182" s="2"/>
      <c r="ABW182" s="2"/>
      <c r="ABX182" s="2"/>
      <c r="ABY182" s="2"/>
      <c r="ABZ182" s="2"/>
      <c r="ACA182" s="2"/>
      <c r="ACB182" s="2"/>
      <c r="ACC182" s="2"/>
      <c r="ACD182" s="2"/>
      <c r="ACE182" s="2"/>
      <c r="ACF182" s="2"/>
      <c r="ACG182" s="2"/>
      <c r="ACH182" s="2"/>
      <c r="ACI182" s="2"/>
      <c r="ACJ182" s="2"/>
      <c r="ACK182" s="2"/>
      <c r="ACL182" s="2"/>
      <c r="ACM182" s="2"/>
      <c r="ACN182" s="2"/>
      <c r="ACO182" s="2"/>
      <c r="ACP182" s="2"/>
      <c r="ACQ182" s="2"/>
      <c r="ACR182" s="2"/>
      <c r="ACS182" s="2"/>
      <c r="ACT182" s="2"/>
      <c r="ACU182" s="2"/>
      <c r="ACV182" s="2"/>
      <c r="ACW182" s="2"/>
      <c r="ACX182" s="2"/>
      <c r="ACY182" s="2"/>
      <c r="ACZ182" s="2"/>
      <c r="ADA182" s="2"/>
      <c r="ADB182" s="2"/>
      <c r="ADC182" s="2"/>
      <c r="ADD182" s="2"/>
      <c r="ADE182" s="2"/>
      <c r="ADF182" s="2"/>
      <c r="ADG182" s="2"/>
      <c r="ADH182" s="2"/>
      <c r="ADI182" s="2"/>
      <c r="ADJ182" s="2"/>
      <c r="ADK182" s="2"/>
      <c r="ADL182" s="2"/>
      <c r="ADM182" s="2"/>
      <c r="ADN182" s="2"/>
      <c r="ADO182" s="2"/>
      <c r="ADP182" s="2"/>
      <c r="ADQ182" s="2"/>
      <c r="ADR182" s="2"/>
      <c r="ADS182" s="2"/>
      <c r="ADT182" s="2"/>
      <c r="ADU182" s="2"/>
      <c r="ADV182" s="2"/>
      <c r="ADW182" s="2"/>
      <c r="ADX182" s="2"/>
      <c r="ADY182" s="2"/>
      <c r="ADZ182" s="2"/>
      <c r="AEA182" s="2"/>
      <c r="AEB182" s="2"/>
      <c r="AEC182" s="2"/>
      <c r="AED182" s="2"/>
      <c r="AEE182" s="2"/>
      <c r="AEF182" s="2"/>
      <c r="AEG182" s="2"/>
      <c r="AEH182" s="2"/>
      <c r="AEI182" s="2"/>
      <c r="AEJ182" s="2"/>
      <c r="AEK182" s="2"/>
      <c r="AEL182" s="2"/>
      <c r="AEM182" s="2"/>
      <c r="AEN182" s="2"/>
      <c r="AEO182" s="2"/>
      <c r="AEP182" s="2"/>
      <c r="AEQ182" s="2"/>
      <c r="AER182" s="2"/>
      <c r="AES182" s="2"/>
      <c r="AET182" s="2"/>
      <c r="AEU182" s="2"/>
      <c r="AEV182" s="2"/>
      <c r="AEW182" s="2"/>
      <c r="AEX182" s="2"/>
      <c r="AEY182" s="2"/>
      <c r="AEZ182" s="2"/>
      <c r="AFA182" s="2"/>
      <c r="AFB182" s="2"/>
      <c r="AFC182" s="2"/>
      <c r="AFD182" s="2"/>
      <c r="AFE182" s="2"/>
      <c r="AFF182" s="2"/>
      <c r="AFG182" s="2"/>
      <c r="AFH182" s="2"/>
      <c r="AFI182" s="2"/>
      <c r="AFJ182" s="2"/>
      <c r="AFK182" s="2"/>
      <c r="AFL182" s="2"/>
      <c r="AFM182" s="2"/>
      <c r="AFN182" s="2"/>
      <c r="AFO182" s="2"/>
      <c r="AFP182" s="2"/>
      <c r="AFQ182" s="2"/>
      <c r="AFR182" s="2"/>
      <c r="AFS182" s="2"/>
      <c r="AFT182" s="2"/>
      <c r="AFU182" s="2"/>
      <c r="AFV182" s="2"/>
      <c r="AFW182" s="2"/>
      <c r="AFX182" s="2"/>
      <c r="AFY182" s="2"/>
      <c r="AFZ182" s="2"/>
      <c r="AGA182" s="2"/>
      <c r="AGB182" s="2"/>
      <c r="AGC182" s="2"/>
      <c r="AGD182" s="2"/>
      <c r="AGE182" s="2"/>
      <c r="AGF182" s="2"/>
      <c r="AGG182" s="2"/>
      <c r="AGH182" s="2"/>
      <c r="AGI182" s="2"/>
      <c r="AGJ182" s="2"/>
      <c r="AGK182" s="2"/>
      <c r="AGL182" s="2"/>
      <c r="AGM182" s="2"/>
      <c r="AGN182" s="2"/>
      <c r="AGO182" s="2"/>
      <c r="AGP182" s="2"/>
      <c r="AGQ182" s="2"/>
      <c r="AGR182" s="2"/>
      <c r="AGS182" s="2"/>
      <c r="AGT182" s="2"/>
      <c r="AGU182" s="2"/>
      <c r="AGV182" s="2"/>
      <c r="AGW182" s="2"/>
      <c r="AGX182" s="2"/>
      <c r="AGY182" s="2"/>
      <c r="AGZ182" s="2"/>
      <c r="AHA182" s="2"/>
      <c r="AHB182" s="2"/>
      <c r="AHC182" s="2"/>
      <c r="AHD182" s="2"/>
      <c r="AHE182" s="2"/>
      <c r="AHF182" s="2"/>
      <c r="AHG182" s="2"/>
      <c r="AHH182" s="2"/>
      <c r="AHI182" s="2"/>
      <c r="AHJ182" s="2"/>
      <c r="AHK182" s="2"/>
      <c r="AHL182" s="2"/>
      <c r="AHM182" s="2"/>
      <c r="AHN182" s="2"/>
      <c r="AHO182" s="2"/>
      <c r="AHP182" s="2"/>
      <c r="AHQ182" s="2"/>
      <c r="AHR182" s="2"/>
      <c r="AHS182" s="2"/>
      <c r="AHT182" s="2"/>
      <c r="AHU182" s="2"/>
      <c r="AHV182" s="2"/>
      <c r="AHW182" s="2"/>
      <c r="AHX182" s="2"/>
      <c r="AHY182" s="2"/>
      <c r="AHZ182" s="2"/>
      <c r="AIA182" s="2"/>
      <c r="AIB182" s="2"/>
      <c r="AIC182" s="2"/>
      <c r="AID182" s="2"/>
      <c r="AIE182" s="2"/>
      <c r="AIF182" s="2"/>
      <c r="AIG182" s="2"/>
      <c r="AIH182" s="2"/>
      <c r="AII182" s="2"/>
      <c r="AIJ182" s="2"/>
      <c r="AIK182" s="2"/>
      <c r="AIL182" s="2"/>
      <c r="AIM182" s="2"/>
      <c r="AIN182" s="2"/>
      <c r="AIO182" s="2"/>
      <c r="AIP182" s="2"/>
      <c r="AIQ182" s="2"/>
      <c r="AIR182" s="2"/>
      <c r="AIS182" s="2"/>
      <c r="AIT182" s="2"/>
      <c r="AIU182" s="2"/>
      <c r="AIV182" s="2"/>
      <c r="AIW182" s="2"/>
      <c r="AIX182" s="2"/>
      <c r="AIY182" s="2"/>
      <c r="AIZ182" s="2"/>
      <c r="AJA182" s="2"/>
      <c r="AJB182" s="2"/>
      <c r="AJC182" s="2"/>
      <c r="AJD182" s="2"/>
      <c r="AJE182" s="2"/>
      <c r="AJF182" s="2"/>
      <c r="AJG182" s="2"/>
      <c r="AJH182" s="2"/>
      <c r="AJI182" s="2"/>
      <c r="AJJ182" s="2"/>
      <c r="AJK182" s="2"/>
      <c r="AJL182" s="2"/>
      <c r="AJM182" s="2"/>
      <c r="AJN182" s="2"/>
      <c r="AJO182" s="2"/>
      <c r="AJP182" s="2"/>
      <c r="AJQ182" s="2"/>
      <c r="AJR182" s="2"/>
      <c r="AJS182" s="2"/>
      <c r="AJT182" s="2"/>
      <c r="AJU182" s="2"/>
      <c r="AJV182" s="2"/>
      <c r="AJW182" s="2"/>
      <c r="AJX182" s="2"/>
      <c r="AJY182" s="2"/>
      <c r="AJZ182" s="2"/>
      <c r="AKA182" s="2"/>
      <c r="AKB182" s="2"/>
      <c r="AKC182" s="2"/>
      <c r="AKD182" s="2"/>
      <c r="AKE182" s="2"/>
      <c r="AKF182" s="2"/>
      <c r="AKG182" s="2"/>
      <c r="AKH182" s="2"/>
      <c r="AKI182" s="2"/>
      <c r="AKJ182" s="2"/>
      <c r="AKK182" s="2"/>
      <c r="AKL182" s="2"/>
      <c r="AKM182" s="2"/>
      <c r="AKN182" s="2"/>
      <c r="AKO182" s="2"/>
      <c r="AKP182" s="2"/>
      <c r="AKQ182" s="2"/>
      <c r="AKR182" s="2"/>
      <c r="AKS182" s="2"/>
      <c r="AKT182" s="2"/>
      <c r="AKU182" s="2"/>
      <c r="AKV182" s="2"/>
      <c r="AKW182" s="2"/>
      <c r="AKX182" s="2"/>
      <c r="AKY182" s="2"/>
      <c r="AKZ182" s="2"/>
      <c r="ALA182" s="2"/>
      <c r="ALB182" s="2"/>
      <c r="ALC182" s="2"/>
      <c r="ALD182" s="2"/>
      <c r="ALE182" s="2"/>
      <c r="ALF182" s="2"/>
      <c r="ALG182" s="2"/>
      <c r="ALH182" s="2"/>
      <c r="ALI182" s="2"/>
      <c r="ALJ182" s="2"/>
      <c r="ALK182" s="2"/>
      <c r="ALL182" s="2"/>
      <c r="ALM182" s="2"/>
      <c r="ALN182" s="2"/>
      <c r="ALO182" s="2"/>
      <c r="ALP182" s="2"/>
      <c r="ALQ182" s="2"/>
      <c r="ALR182" s="2"/>
      <c r="ALS182" s="2"/>
      <c r="ALT182" s="2"/>
      <c r="ALU182" s="2"/>
      <c r="ALV182" s="2"/>
      <c r="ALW182" s="2"/>
      <c r="ALX182" s="2"/>
      <c r="ALY182" s="2"/>
      <c r="ALZ182" s="2"/>
      <c r="AMA182" s="2"/>
      <c r="AMB182" s="2"/>
      <c r="AMC182" s="2"/>
      <c r="AMD182" s="2"/>
      <c r="AME182" s="2"/>
      <c r="AMF182" s="2"/>
      <c r="AMG182" s="2"/>
      <c r="AMH182" s="2"/>
      <c r="AMI182" s="2"/>
      <c r="AMJ182" s="2"/>
      <c r="AMK182" s="2"/>
    </row>
    <row r="183" spans="1:1025" ht="13.8" x14ac:dyDescent="0.25">
      <c r="B183" s="1"/>
      <c r="C183" s="1"/>
      <c r="AL183" s="2"/>
      <c r="AM183" s="2"/>
      <c r="AN183" s="2"/>
      <c r="AO183" s="284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  <c r="LM183" s="2"/>
      <c r="LN183" s="2"/>
      <c r="LO183" s="2"/>
      <c r="LP183" s="2"/>
      <c r="LQ183" s="2"/>
      <c r="LR183" s="2"/>
      <c r="LS183" s="2"/>
      <c r="LT183" s="2"/>
      <c r="LU183" s="2"/>
      <c r="LV183" s="2"/>
      <c r="LW183" s="2"/>
      <c r="LX183" s="2"/>
      <c r="LY183" s="2"/>
      <c r="LZ183" s="2"/>
      <c r="MA183" s="2"/>
      <c r="MB183" s="2"/>
      <c r="MC183" s="2"/>
      <c r="MD183" s="2"/>
      <c r="ME183" s="2"/>
      <c r="MF183" s="2"/>
      <c r="MG183" s="2"/>
      <c r="MH183" s="2"/>
      <c r="MI183" s="2"/>
      <c r="MJ183" s="2"/>
      <c r="MK183" s="2"/>
      <c r="ML183" s="2"/>
      <c r="MM183" s="2"/>
      <c r="MN183" s="2"/>
      <c r="MO183" s="2"/>
      <c r="MP183" s="2"/>
      <c r="MQ183" s="2"/>
      <c r="MR183" s="2"/>
      <c r="MS183" s="2"/>
      <c r="MT183" s="2"/>
      <c r="MU183" s="2"/>
      <c r="MV183" s="2"/>
      <c r="MW183" s="2"/>
      <c r="MX183" s="2"/>
      <c r="MY183" s="2"/>
      <c r="MZ183" s="2"/>
      <c r="NA183" s="2"/>
      <c r="NB183" s="2"/>
      <c r="NC183" s="2"/>
      <c r="ND183" s="2"/>
      <c r="NE183" s="2"/>
      <c r="NF183" s="2"/>
      <c r="NG183" s="2"/>
      <c r="NH183" s="2"/>
      <c r="NI183" s="2"/>
      <c r="NJ183" s="2"/>
      <c r="NK183" s="2"/>
      <c r="NL183" s="2"/>
      <c r="NM183" s="2"/>
      <c r="NN183" s="2"/>
      <c r="NO183" s="2"/>
      <c r="NP183" s="2"/>
      <c r="NQ183" s="2"/>
      <c r="NR183" s="2"/>
      <c r="NS183" s="2"/>
      <c r="NT183" s="2"/>
      <c r="NU183" s="2"/>
      <c r="NV183" s="2"/>
      <c r="NW183" s="2"/>
      <c r="NX183" s="2"/>
      <c r="NY183" s="2"/>
      <c r="NZ183" s="2"/>
      <c r="OA183" s="2"/>
      <c r="OB183" s="2"/>
      <c r="OC183" s="2"/>
      <c r="OD183" s="2"/>
      <c r="OE183" s="2"/>
      <c r="OF183" s="2"/>
      <c r="OG183" s="2"/>
      <c r="OH183" s="2"/>
      <c r="OI183" s="2"/>
      <c r="OJ183" s="2"/>
      <c r="OK183" s="2"/>
      <c r="OL183" s="2"/>
      <c r="OM183" s="2"/>
      <c r="ON183" s="2"/>
      <c r="OO183" s="2"/>
      <c r="OP183" s="2"/>
      <c r="OQ183" s="2"/>
      <c r="OR183" s="2"/>
      <c r="OS183" s="2"/>
      <c r="OT183" s="2"/>
      <c r="OU183" s="2"/>
      <c r="OV183" s="2"/>
      <c r="OW183" s="2"/>
      <c r="OX183" s="2"/>
      <c r="OY183" s="2"/>
      <c r="OZ183" s="2"/>
      <c r="PA183" s="2"/>
      <c r="PB183" s="2"/>
      <c r="PC183" s="2"/>
      <c r="PD183" s="2"/>
      <c r="PE183" s="2"/>
      <c r="PF183" s="2"/>
      <c r="PG183" s="2"/>
      <c r="PH183" s="2"/>
      <c r="PI183" s="2"/>
      <c r="PJ183" s="2"/>
      <c r="PK183" s="2"/>
      <c r="PL183" s="2"/>
      <c r="PM183" s="2"/>
      <c r="PN183" s="2"/>
      <c r="PO183" s="2"/>
      <c r="PP183" s="2"/>
      <c r="PQ183" s="2"/>
      <c r="PR183" s="2"/>
      <c r="PS183" s="2"/>
      <c r="PT183" s="2"/>
      <c r="PU183" s="2"/>
      <c r="PV183" s="2"/>
      <c r="PW183" s="2"/>
      <c r="PX183" s="2"/>
      <c r="PY183" s="2"/>
      <c r="PZ183" s="2"/>
      <c r="QA183" s="2"/>
      <c r="QB183" s="2"/>
      <c r="QC183" s="2"/>
      <c r="QD183" s="2"/>
      <c r="QE183" s="2"/>
      <c r="QF183" s="2"/>
      <c r="QG183" s="2"/>
      <c r="QH183" s="2"/>
      <c r="QI183" s="2"/>
      <c r="QJ183" s="2"/>
      <c r="QK183" s="2"/>
      <c r="QL183" s="2"/>
      <c r="QM183" s="2"/>
      <c r="QN183" s="2"/>
      <c r="QO183" s="2"/>
      <c r="QP183" s="2"/>
      <c r="QQ183" s="2"/>
      <c r="QR183" s="2"/>
      <c r="QS183" s="2"/>
      <c r="QT183" s="2"/>
      <c r="QU183" s="2"/>
      <c r="QV183" s="2"/>
      <c r="QW183" s="2"/>
      <c r="QX183" s="2"/>
      <c r="QY183" s="2"/>
      <c r="QZ183" s="2"/>
      <c r="RA183" s="2"/>
      <c r="RB183" s="2"/>
      <c r="RC183" s="2"/>
      <c r="RD183" s="2"/>
      <c r="RE183" s="2"/>
      <c r="RF183" s="2"/>
      <c r="RG183" s="2"/>
      <c r="RH183" s="2"/>
      <c r="RI183" s="2"/>
      <c r="RJ183" s="2"/>
      <c r="RK183" s="2"/>
      <c r="RL183" s="2"/>
      <c r="RM183" s="2"/>
      <c r="RN183" s="2"/>
      <c r="RO183" s="2"/>
      <c r="RP183" s="2"/>
      <c r="RQ183" s="2"/>
      <c r="RR183" s="2"/>
      <c r="RS183" s="2"/>
      <c r="RT183" s="2"/>
      <c r="RU183" s="2"/>
      <c r="RV183" s="2"/>
      <c r="RW183" s="2"/>
      <c r="RX183" s="2"/>
      <c r="RY183" s="2"/>
      <c r="RZ183" s="2"/>
      <c r="SA183" s="2"/>
      <c r="SB183" s="2"/>
      <c r="SC183" s="2"/>
      <c r="SD183" s="2"/>
      <c r="SE183" s="2"/>
      <c r="SF183" s="2"/>
      <c r="SG183" s="2"/>
      <c r="SH183" s="2"/>
      <c r="SI183" s="2"/>
      <c r="SJ183" s="2"/>
      <c r="SK183" s="2"/>
      <c r="SL183" s="2"/>
      <c r="SM183" s="2"/>
      <c r="SN183" s="2"/>
      <c r="SO183" s="2"/>
      <c r="SP183" s="2"/>
      <c r="SQ183" s="2"/>
      <c r="SR183" s="2"/>
      <c r="SS183" s="2"/>
      <c r="ST183" s="2"/>
      <c r="SU183" s="2"/>
      <c r="SV183" s="2"/>
      <c r="SW183" s="2"/>
      <c r="SX183" s="2"/>
      <c r="SY183" s="2"/>
      <c r="SZ183" s="2"/>
      <c r="TA183" s="2"/>
      <c r="TB183" s="2"/>
      <c r="TC183" s="2"/>
      <c r="TD183" s="2"/>
      <c r="TE183" s="2"/>
      <c r="TF183" s="2"/>
      <c r="TG183" s="2"/>
      <c r="TH183" s="2"/>
      <c r="TI183" s="2"/>
      <c r="TJ183" s="2"/>
      <c r="TK183" s="2"/>
      <c r="TL183" s="2"/>
      <c r="TM183" s="2"/>
      <c r="TN183" s="2"/>
      <c r="TO183" s="2"/>
      <c r="TP183" s="2"/>
      <c r="TQ183" s="2"/>
      <c r="TR183" s="2"/>
      <c r="TS183" s="2"/>
      <c r="TT183" s="2"/>
      <c r="TU183" s="2"/>
      <c r="TV183" s="2"/>
      <c r="TW183" s="2"/>
      <c r="TX183" s="2"/>
      <c r="TY183" s="2"/>
      <c r="TZ183" s="2"/>
      <c r="UA183" s="2"/>
      <c r="UB183" s="2"/>
      <c r="UC183" s="2"/>
      <c r="UD183" s="2"/>
      <c r="UE183" s="2"/>
      <c r="UF183" s="2"/>
      <c r="UG183" s="2"/>
      <c r="UH183" s="2"/>
      <c r="UI183" s="2"/>
      <c r="UJ183" s="2"/>
      <c r="UK183" s="2"/>
      <c r="UL183" s="2"/>
      <c r="UM183" s="2"/>
      <c r="UN183" s="2"/>
      <c r="UO183" s="2"/>
      <c r="UP183" s="2"/>
      <c r="UQ183" s="2"/>
      <c r="UR183" s="2"/>
      <c r="US183" s="2"/>
      <c r="UT183" s="2"/>
      <c r="UU183" s="2"/>
      <c r="UV183" s="2"/>
      <c r="UW183" s="2"/>
      <c r="UX183" s="2"/>
      <c r="UY183" s="2"/>
      <c r="UZ183" s="2"/>
      <c r="VA183" s="2"/>
      <c r="VB183" s="2"/>
      <c r="VC183" s="2"/>
      <c r="VD183" s="2"/>
      <c r="VE183" s="2"/>
      <c r="VF183" s="2"/>
      <c r="VG183" s="2"/>
      <c r="VH183" s="2"/>
      <c r="VI183" s="2"/>
      <c r="VJ183" s="2"/>
      <c r="VK183" s="2"/>
      <c r="VL183" s="2"/>
      <c r="VM183" s="2"/>
      <c r="VN183" s="2"/>
      <c r="VO183" s="2"/>
      <c r="VP183" s="2"/>
      <c r="VQ183" s="2"/>
      <c r="VR183" s="2"/>
      <c r="VS183" s="2"/>
      <c r="VT183" s="2"/>
      <c r="VU183" s="2"/>
      <c r="VV183" s="2"/>
      <c r="VW183" s="2"/>
      <c r="VX183" s="2"/>
      <c r="VY183" s="2"/>
      <c r="VZ183" s="2"/>
      <c r="WA183" s="2"/>
      <c r="WB183" s="2"/>
      <c r="WC183" s="2"/>
      <c r="WD183" s="2"/>
      <c r="WE183" s="2"/>
      <c r="WF183" s="2"/>
      <c r="WG183" s="2"/>
      <c r="WH183" s="2"/>
      <c r="WI183" s="2"/>
      <c r="WJ183" s="2"/>
      <c r="WK183" s="2"/>
      <c r="WL183" s="2"/>
      <c r="WM183" s="2"/>
      <c r="WN183" s="2"/>
      <c r="WO183" s="2"/>
      <c r="WP183" s="2"/>
      <c r="WQ183" s="2"/>
      <c r="WR183" s="2"/>
      <c r="WS183" s="2"/>
      <c r="WT183" s="2"/>
      <c r="WU183" s="2"/>
      <c r="WV183" s="2"/>
      <c r="WW183" s="2"/>
      <c r="WX183" s="2"/>
      <c r="WY183" s="2"/>
      <c r="WZ183" s="2"/>
      <c r="XA183" s="2"/>
      <c r="XB183" s="2"/>
      <c r="XC183" s="2"/>
      <c r="XD183" s="2"/>
      <c r="XE183" s="2"/>
      <c r="XF183" s="2"/>
      <c r="XG183" s="2"/>
      <c r="XH183" s="2"/>
      <c r="XI183" s="2"/>
      <c r="XJ183" s="2"/>
      <c r="XK183" s="2"/>
      <c r="XL183" s="2"/>
      <c r="XM183" s="2"/>
      <c r="XN183" s="2"/>
      <c r="XO183" s="2"/>
      <c r="XP183" s="2"/>
      <c r="XQ183" s="2"/>
      <c r="XR183" s="2"/>
      <c r="XS183" s="2"/>
      <c r="XT183" s="2"/>
      <c r="XU183" s="2"/>
      <c r="XV183" s="2"/>
      <c r="XW183" s="2"/>
      <c r="XX183" s="2"/>
      <c r="XY183" s="2"/>
      <c r="XZ183" s="2"/>
      <c r="YA183" s="2"/>
      <c r="YB183" s="2"/>
      <c r="YC183" s="2"/>
      <c r="YD183" s="2"/>
      <c r="YE183" s="2"/>
      <c r="YF183" s="2"/>
      <c r="YG183" s="2"/>
      <c r="YH183" s="2"/>
      <c r="YI183" s="2"/>
      <c r="YJ183" s="2"/>
      <c r="YK183" s="2"/>
      <c r="YL183" s="2"/>
      <c r="YM183" s="2"/>
      <c r="YN183" s="2"/>
      <c r="YO183" s="2"/>
      <c r="YP183" s="2"/>
      <c r="YQ183" s="2"/>
      <c r="YR183" s="2"/>
      <c r="YS183" s="2"/>
      <c r="YT183" s="2"/>
      <c r="YU183" s="2"/>
      <c r="YV183" s="2"/>
      <c r="YW183" s="2"/>
      <c r="YX183" s="2"/>
      <c r="YY183" s="2"/>
      <c r="YZ183" s="2"/>
      <c r="ZA183" s="2"/>
      <c r="ZB183" s="2"/>
      <c r="ZC183" s="2"/>
      <c r="ZD183" s="2"/>
      <c r="ZE183" s="2"/>
      <c r="ZF183" s="2"/>
      <c r="ZG183" s="2"/>
      <c r="ZH183" s="2"/>
      <c r="ZI183" s="2"/>
      <c r="ZJ183" s="2"/>
      <c r="ZK183" s="2"/>
      <c r="ZL183" s="2"/>
      <c r="ZM183" s="2"/>
      <c r="ZN183" s="2"/>
      <c r="ZO183" s="2"/>
      <c r="ZP183" s="2"/>
      <c r="ZQ183" s="2"/>
      <c r="ZR183" s="2"/>
      <c r="ZS183" s="2"/>
      <c r="ZT183" s="2"/>
      <c r="ZU183" s="2"/>
      <c r="ZV183" s="2"/>
      <c r="ZW183" s="2"/>
      <c r="ZX183" s="2"/>
      <c r="ZY183" s="2"/>
      <c r="ZZ183" s="2"/>
      <c r="AAA183" s="2"/>
      <c r="AAB183" s="2"/>
      <c r="AAC183" s="2"/>
      <c r="AAD183" s="2"/>
      <c r="AAE183" s="2"/>
      <c r="AAF183" s="2"/>
      <c r="AAG183" s="2"/>
      <c r="AAH183" s="2"/>
      <c r="AAI183" s="2"/>
      <c r="AAJ183" s="2"/>
      <c r="AAK183" s="2"/>
      <c r="AAL183" s="2"/>
      <c r="AAM183" s="2"/>
      <c r="AAN183" s="2"/>
      <c r="AAO183" s="2"/>
      <c r="AAP183" s="2"/>
      <c r="AAQ183" s="2"/>
      <c r="AAR183" s="2"/>
      <c r="AAS183" s="2"/>
      <c r="AAT183" s="2"/>
      <c r="AAU183" s="2"/>
      <c r="AAV183" s="2"/>
      <c r="AAW183" s="2"/>
      <c r="AAX183" s="2"/>
      <c r="AAY183" s="2"/>
      <c r="AAZ183" s="2"/>
      <c r="ABA183" s="2"/>
      <c r="ABB183" s="2"/>
      <c r="ABC183" s="2"/>
      <c r="ABD183" s="2"/>
      <c r="ABE183" s="2"/>
      <c r="ABF183" s="2"/>
      <c r="ABG183" s="2"/>
      <c r="ABH183" s="2"/>
      <c r="ABI183" s="2"/>
      <c r="ABJ183" s="2"/>
      <c r="ABK183" s="2"/>
      <c r="ABL183" s="2"/>
      <c r="ABM183" s="2"/>
      <c r="ABN183" s="2"/>
      <c r="ABO183" s="2"/>
      <c r="ABP183" s="2"/>
      <c r="ABQ183" s="2"/>
      <c r="ABR183" s="2"/>
      <c r="ABS183" s="2"/>
      <c r="ABT183" s="2"/>
      <c r="ABU183" s="2"/>
      <c r="ABV183" s="2"/>
      <c r="ABW183" s="2"/>
      <c r="ABX183" s="2"/>
      <c r="ABY183" s="2"/>
      <c r="ABZ183" s="2"/>
      <c r="ACA183" s="2"/>
      <c r="ACB183" s="2"/>
      <c r="ACC183" s="2"/>
      <c r="ACD183" s="2"/>
      <c r="ACE183" s="2"/>
      <c r="ACF183" s="2"/>
      <c r="ACG183" s="2"/>
      <c r="ACH183" s="2"/>
      <c r="ACI183" s="2"/>
      <c r="ACJ183" s="2"/>
      <c r="ACK183" s="2"/>
      <c r="ACL183" s="2"/>
      <c r="ACM183" s="2"/>
      <c r="ACN183" s="2"/>
      <c r="ACO183" s="2"/>
      <c r="ACP183" s="2"/>
      <c r="ACQ183" s="2"/>
      <c r="ACR183" s="2"/>
      <c r="ACS183" s="2"/>
      <c r="ACT183" s="2"/>
      <c r="ACU183" s="2"/>
      <c r="ACV183" s="2"/>
      <c r="ACW183" s="2"/>
      <c r="ACX183" s="2"/>
      <c r="ACY183" s="2"/>
      <c r="ACZ183" s="2"/>
      <c r="ADA183" s="2"/>
      <c r="ADB183" s="2"/>
      <c r="ADC183" s="2"/>
      <c r="ADD183" s="2"/>
      <c r="ADE183" s="2"/>
      <c r="ADF183" s="2"/>
      <c r="ADG183" s="2"/>
      <c r="ADH183" s="2"/>
      <c r="ADI183" s="2"/>
      <c r="ADJ183" s="2"/>
      <c r="ADK183" s="2"/>
      <c r="ADL183" s="2"/>
      <c r="ADM183" s="2"/>
      <c r="ADN183" s="2"/>
      <c r="ADO183" s="2"/>
      <c r="ADP183" s="2"/>
      <c r="ADQ183" s="2"/>
      <c r="ADR183" s="2"/>
      <c r="ADS183" s="2"/>
      <c r="ADT183" s="2"/>
      <c r="ADU183" s="2"/>
      <c r="ADV183" s="2"/>
      <c r="ADW183" s="2"/>
      <c r="ADX183" s="2"/>
      <c r="ADY183" s="2"/>
      <c r="ADZ183" s="2"/>
      <c r="AEA183" s="2"/>
      <c r="AEB183" s="2"/>
      <c r="AEC183" s="2"/>
      <c r="AED183" s="2"/>
      <c r="AEE183" s="2"/>
      <c r="AEF183" s="2"/>
      <c r="AEG183" s="2"/>
      <c r="AEH183" s="2"/>
      <c r="AEI183" s="2"/>
      <c r="AEJ183" s="2"/>
      <c r="AEK183" s="2"/>
      <c r="AEL183" s="2"/>
      <c r="AEM183" s="2"/>
      <c r="AEN183" s="2"/>
      <c r="AEO183" s="2"/>
      <c r="AEP183" s="2"/>
      <c r="AEQ183" s="2"/>
      <c r="AER183" s="2"/>
      <c r="AES183" s="2"/>
      <c r="AET183" s="2"/>
      <c r="AEU183" s="2"/>
      <c r="AEV183" s="2"/>
      <c r="AEW183" s="2"/>
      <c r="AEX183" s="2"/>
      <c r="AEY183" s="2"/>
      <c r="AEZ183" s="2"/>
      <c r="AFA183" s="2"/>
      <c r="AFB183" s="2"/>
      <c r="AFC183" s="2"/>
      <c r="AFD183" s="2"/>
      <c r="AFE183" s="2"/>
      <c r="AFF183" s="2"/>
      <c r="AFG183" s="2"/>
      <c r="AFH183" s="2"/>
      <c r="AFI183" s="2"/>
      <c r="AFJ183" s="2"/>
      <c r="AFK183" s="2"/>
      <c r="AFL183" s="2"/>
      <c r="AFM183" s="2"/>
      <c r="AFN183" s="2"/>
      <c r="AFO183" s="2"/>
      <c r="AFP183" s="2"/>
      <c r="AFQ183" s="2"/>
      <c r="AFR183" s="2"/>
      <c r="AFS183" s="2"/>
      <c r="AFT183" s="2"/>
      <c r="AFU183" s="2"/>
      <c r="AFV183" s="2"/>
      <c r="AFW183" s="2"/>
      <c r="AFX183" s="2"/>
      <c r="AFY183" s="2"/>
      <c r="AFZ183" s="2"/>
      <c r="AGA183" s="2"/>
      <c r="AGB183" s="2"/>
      <c r="AGC183" s="2"/>
      <c r="AGD183" s="2"/>
      <c r="AGE183" s="2"/>
      <c r="AGF183" s="2"/>
      <c r="AGG183" s="2"/>
      <c r="AGH183" s="2"/>
      <c r="AGI183" s="2"/>
      <c r="AGJ183" s="2"/>
      <c r="AGK183" s="2"/>
      <c r="AGL183" s="2"/>
      <c r="AGM183" s="2"/>
      <c r="AGN183" s="2"/>
      <c r="AGO183" s="2"/>
      <c r="AGP183" s="2"/>
      <c r="AGQ183" s="2"/>
      <c r="AGR183" s="2"/>
      <c r="AGS183" s="2"/>
      <c r="AGT183" s="2"/>
      <c r="AGU183" s="2"/>
      <c r="AGV183" s="2"/>
      <c r="AGW183" s="2"/>
      <c r="AGX183" s="2"/>
      <c r="AGY183" s="2"/>
      <c r="AGZ183" s="2"/>
      <c r="AHA183" s="2"/>
      <c r="AHB183" s="2"/>
      <c r="AHC183" s="2"/>
      <c r="AHD183" s="2"/>
      <c r="AHE183" s="2"/>
      <c r="AHF183" s="2"/>
      <c r="AHG183" s="2"/>
      <c r="AHH183" s="2"/>
      <c r="AHI183" s="2"/>
      <c r="AHJ183" s="2"/>
      <c r="AHK183" s="2"/>
      <c r="AHL183" s="2"/>
      <c r="AHM183" s="2"/>
      <c r="AHN183" s="2"/>
      <c r="AHO183" s="2"/>
      <c r="AHP183" s="2"/>
      <c r="AHQ183" s="2"/>
      <c r="AHR183" s="2"/>
      <c r="AHS183" s="2"/>
      <c r="AHT183" s="2"/>
      <c r="AHU183" s="2"/>
      <c r="AHV183" s="2"/>
      <c r="AHW183" s="2"/>
      <c r="AHX183" s="2"/>
      <c r="AHY183" s="2"/>
      <c r="AHZ183" s="2"/>
      <c r="AIA183" s="2"/>
      <c r="AIB183" s="2"/>
      <c r="AIC183" s="2"/>
      <c r="AID183" s="2"/>
      <c r="AIE183" s="2"/>
      <c r="AIF183" s="2"/>
      <c r="AIG183" s="2"/>
      <c r="AIH183" s="2"/>
      <c r="AII183" s="2"/>
      <c r="AIJ183" s="2"/>
      <c r="AIK183" s="2"/>
      <c r="AIL183" s="2"/>
      <c r="AIM183" s="2"/>
      <c r="AIN183" s="2"/>
      <c r="AIO183" s="2"/>
      <c r="AIP183" s="2"/>
      <c r="AIQ183" s="2"/>
      <c r="AIR183" s="2"/>
      <c r="AIS183" s="2"/>
      <c r="AIT183" s="2"/>
      <c r="AIU183" s="2"/>
      <c r="AIV183" s="2"/>
      <c r="AIW183" s="2"/>
      <c r="AIX183" s="2"/>
      <c r="AIY183" s="2"/>
      <c r="AIZ183" s="2"/>
      <c r="AJA183" s="2"/>
      <c r="AJB183" s="2"/>
      <c r="AJC183" s="2"/>
      <c r="AJD183" s="2"/>
      <c r="AJE183" s="2"/>
      <c r="AJF183" s="2"/>
      <c r="AJG183" s="2"/>
      <c r="AJH183" s="2"/>
      <c r="AJI183" s="2"/>
      <c r="AJJ183" s="2"/>
      <c r="AJK183" s="2"/>
      <c r="AJL183" s="2"/>
      <c r="AJM183" s="2"/>
      <c r="AJN183" s="2"/>
      <c r="AJO183" s="2"/>
      <c r="AJP183" s="2"/>
      <c r="AJQ183" s="2"/>
      <c r="AJR183" s="2"/>
      <c r="AJS183" s="2"/>
      <c r="AJT183" s="2"/>
      <c r="AJU183" s="2"/>
      <c r="AJV183" s="2"/>
      <c r="AJW183" s="2"/>
      <c r="AJX183" s="2"/>
      <c r="AJY183" s="2"/>
      <c r="AJZ183" s="2"/>
      <c r="AKA183" s="2"/>
      <c r="AKB183" s="2"/>
      <c r="AKC183" s="2"/>
      <c r="AKD183" s="2"/>
      <c r="AKE183" s="2"/>
      <c r="AKF183" s="2"/>
      <c r="AKG183" s="2"/>
      <c r="AKH183" s="2"/>
      <c r="AKI183" s="2"/>
      <c r="AKJ183" s="2"/>
      <c r="AKK183" s="2"/>
      <c r="AKL183" s="2"/>
      <c r="AKM183" s="2"/>
      <c r="AKN183" s="2"/>
      <c r="AKO183" s="2"/>
      <c r="AKP183" s="2"/>
      <c r="AKQ183" s="2"/>
      <c r="AKR183" s="2"/>
      <c r="AKS183" s="2"/>
      <c r="AKT183" s="2"/>
      <c r="AKU183" s="2"/>
      <c r="AKV183" s="2"/>
      <c r="AKW183" s="2"/>
      <c r="AKX183" s="2"/>
      <c r="AKY183" s="2"/>
      <c r="AKZ183" s="2"/>
      <c r="ALA183" s="2"/>
      <c r="ALB183" s="2"/>
      <c r="ALC183" s="2"/>
      <c r="ALD183" s="2"/>
      <c r="ALE183" s="2"/>
      <c r="ALF183" s="2"/>
      <c r="ALG183" s="2"/>
      <c r="ALH183" s="2"/>
      <c r="ALI183" s="2"/>
      <c r="ALJ183" s="2"/>
      <c r="ALK183" s="2"/>
      <c r="ALL183" s="2"/>
      <c r="ALM183" s="2"/>
      <c r="ALN183" s="2"/>
      <c r="ALO183" s="2"/>
      <c r="ALP183" s="2"/>
      <c r="ALQ183" s="2"/>
      <c r="ALR183" s="2"/>
      <c r="ALS183" s="2"/>
      <c r="ALT183" s="2"/>
      <c r="ALU183" s="2"/>
      <c r="ALV183" s="2"/>
      <c r="ALW183" s="2"/>
      <c r="ALX183" s="2"/>
      <c r="ALY183" s="2"/>
      <c r="ALZ183" s="2"/>
      <c r="AMA183" s="2"/>
      <c r="AMB183" s="2"/>
      <c r="AMC183" s="2"/>
      <c r="AMD183" s="2"/>
      <c r="AME183" s="2"/>
      <c r="AMF183" s="2"/>
      <c r="AMG183" s="2"/>
      <c r="AMH183" s="2"/>
      <c r="AMI183" s="2"/>
      <c r="AMJ183" s="2"/>
      <c r="AMK183" s="2"/>
    </row>
    <row r="184" spans="1:1025" ht="13.8" x14ac:dyDescent="0.25">
      <c r="A184" s="261" t="s">
        <v>59</v>
      </c>
      <c r="B184" s="1"/>
      <c r="C184" s="1"/>
      <c r="AL184" s="2"/>
      <c r="AM184" s="2"/>
      <c r="AN184" s="2"/>
      <c r="AO184" s="284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  <c r="LM184" s="2"/>
      <c r="LN184" s="2"/>
      <c r="LO184" s="2"/>
      <c r="LP184" s="2"/>
      <c r="LQ184" s="2"/>
      <c r="LR184" s="2"/>
      <c r="LS184" s="2"/>
      <c r="LT184" s="2"/>
      <c r="LU184" s="2"/>
      <c r="LV184" s="2"/>
      <c r="LW184" s="2"/>
      <c r="LX184" s="2"/>
      <c r="LY184" s="2"/>
      <c r="LZ184" s="2"/>
      <c r="MA184" s="2"/>
      <c r="MB184" s="2"/>
      <c r="MC184" s="2"/>
      <c r="MD184" s="2"/>
      <c r="ME184" s="2"/>
      <c r="MF184" s="2"/>
      <c r="MG184" s="2"/>
      <c r="MH184" s="2"/>
      <c r="MI184" s="2"/>
      <c r="MJ184" s="2"/>
      <c r="MK184" s="2"/>
      <c r="ML184" s="2"/>
      <c r="MM184" s="2"/>
      <c r="MN184" s="2"/>
      <c r="MO184" s="2"/>
      <c r="MP184" s="2"/>
      <c r="MQ184" s="2"/>
      <c r="MR184" s="2"/>
      <c r="MS184" s="2"/>
      <c r="MT184" s="2"/>
      <c r="MU184" s="2"/>
      <c r="MV184" s="2"/>
      <c r="MW184" s="2"/>
      <c r="MX184" s="2"/>
      <c r="MY184" s="2"/>
      <c r="MZ184" s="2"/>
      <c r="NA184" s="2"/>
      <c r="NB184" s="2"/>
      <c r="NC184" s="2"/>
      <c r="ND184" s="2"/>
      <c r="NE184" s="2"/>
      <c r="NF184" s="2"/>
      <c r="NG184" s="2"/>
      <c r="NH184" s="2"/>
      <c r="NI184" s="2"/>
      <c r="NJ184" s="2"/>
      <c r="NK184" s="2"/>
      <c r="NL184" s="2"/>
      <c r="NM184" s="2"/>
      <c r="NN184" s="2"/>
      <c r="NO184" s="2"/>
      <c r="NP184" s="2"/>
      <c r="NQ184" s="2"/>
      <c r="NR184" s="2"/>
      <c r="NS184" s="2"/>
      <c r="NT184" s="2"/>
      <c r="NU184" s="2"/>
      <c r="NV184" s="2"/>
      <c r="NW184" s="2"/>
      <c r="NX184" s="2"/>
      <c r="NY184" s="2"/>
      <c r="NZ184" s="2"/>
      <c r="OA184" s="2"/>
      <c r="OB184" s="2"/>
      <c r="OC184" s="2"/>
      <c r="OD184" s="2"/>
      <c r="OE184" s="2"/>
      <c r="OF184" s="2"/>
      <c r="OG184" s="2"/>
      <c r="OH184" s="2"/>
      <c r="OI184" s="2"/>
      <c r="OJ184" s="2"/>
      <c r="OK184" s="2"/>
      <c r="OL184" s="2"/>
      <c r="OM184" s="2"/>
      <c r="ON184" s="2"/>
      <c r="OO184" s="2"/>
      <c r="OP184" s="2"/>
      <c r="OQ184" s="2"/>
      <c r="OR184" s="2"/>
      <c r="OS184" s="2"/>
      <c r="OT184" s="2"/>
      <c r="OU184" s="2"/>
      <c r="OV184" s="2"/>
      <c r="OW184" s="2"/>
      <c r="OX184" s="2"/>
      <c r="OY184" s="2"/>
      <c r="OZ184" s="2"/>
      <c r="PA184" s="2"/>
      <c r="PB184" s="2"/>
      <c r="PC184" s="2"/>
      <c r="PD184" s="2"/>
      <c r="PE184" s="2"/>
      <c r="PF184" s="2"/>
      <c r="PG184" s="2"/>
      <c r="PH184" s="2"/>
      <c r="PI184" s="2"/>
      <c r="PJ184" s="2"/>
      <c r="PK184" s="2"/>
      <c r="PL184" s="2"/>
      <c r="PM184" s="2"/>
      <c r="PN184" s="2"/>
      <c r="PO184" s="2"/>
      <c r="PP184" s="2"/>
      <c r="PQ184" s="2"/>
      <c r="PR184" s="2"/>
      <c r="PS184" s="2"/>
      <c r="PT184" s="2"/>
      <c r="PU184" s="2"/>
      <c r="PV184" s="2"/>
      <c r="PW184" s="2"/>
      <c r="PX184" s="2"/>
      <c r="PY184" s="2"/>
      <c r="PZ184" s="2"/>
      <c r="QA184" s="2"/>
      <c r="QB184" s="2"/>
      <c r="QC184" s="2"/>
      <c r="QD184" s="2"/>
      <c r="QE184" s="2"/>
      <c r="QF184" s="2"/>
      <c r="QG184" s="2"/>
      <c r="QH184" s="2"/>
      <c r="QI184" s="2"/>
      <c r="QJ184" s="2"/>
      <c r="QK184" s="2"/>
      <c r="QL184" s="2"/>
      <c r="QM184" s="2"/>
      <c r="QN184" s="2"/>
      <c r="QO184" s="2"/>
      <c r="QP184" s="2"/>
      <c r="QQ184" s="2"/>
      <c r="QR184" s="2"/>
      <c r="QS184" s="2"/>
      <c r="QT184" s="2"/>
      <c r="QU184" s="2"/>
      <c r="QV184" s="2"/>
      <c r="QW184" s="2"/>
      <c r="QX184" s="2"/>
      <c r="QY184" s="2"/>
      <c r="QZ184" s="2"/>
      <c r="RA184" s="2"/>
      <c r="RB184" s="2"/>
      <c r="RC184" s="2"/>
      <c r="RD184" s="2"/>
      <c r="RE184" s="2"/>
      <c r="RF184" s="2"/>
      <c r="RG184" s="2"/>
      <c r="RH184" s="2"/>
      <c r="RI184" s="2"/>
      <c r="RJ184" s="2"/>
      <c r="RK184" s="2"/>
      <c r="RL184" s="2"/>
      <c r="RM184" s="2"/>
      <c r="RN184" s="2"/>
      <c r="RO184" s="2"/>
      <c r="RP184" s="2"/>
      <c r="RQ184" s="2"/>
      <c r="RR184" s="2"/>
      <c r="RS184" s="2"/>
      <c r="RT184" s="2"/>
      <c r="RU184" s="2"/>
      <c r="RV184" s="2"/>
      <c r="RW184" s="2"/>
      <c r="RX184" s="2"/>
      <c r="RY184" s="2"/>
      <c r="RZ184" s="2"/>
      <c r="SA184" s="2"/>
      <c r="SB184" s="2"/>
      <c r="SC184" s="2"/>
      <c r="SD184" s="2"/>
      <c r="SE184" s="2"/>
      <c r="SF184" s="2"/>
      <c r="SG184" s="2"/>
      <c r="SH184" s="2"/>
      <c r="SI184" s="2"/>
      <c r="SJ184" s="2"/>
      <c r="SK184" s="2"/>
      <c r="SL184" s="2"/>
      <c r="SM184" s="2"/>
      <c r="SN184" s="2"/>
      <c r="SO184" s="2"/>
      <c r="SP184" s="2"/>
      <c r="SQ184" s="2"/>
      <c r="SR184" s="2"/>
      <c r="SS184" s="2"/>
      <c r="ST184" s="2"/>
      <c r="SU184" s="2"/>
      <c r="SV184" s="2"/>
      <c r="SW184" s="2"/>
      <c r="SX184" s="2"/>
      <c r="SY184" s="2"/>
      <c r="SZ184" s="2"/>
      <c r="TA184" s="2"/>
      <c r="TB184" s="2"/>
      <c r="TC184" s="2"/>
      <c r="TD184" s="2"/>
      <c r="TE184" s="2"/>
      <c r="TF184" s="2"/>
      <c r="TG184" s="2"/>
      <c r="TH184" s="2"/>
      <c r="TI184" s="2"/>
      <c r="TJ184" s="2"/>
      <c r="TK184" s="2"/>
      <c r="TL184" s="2"/>
      <c r="TM184" s="2"/>
      <c r="TN184" s="2"/>
      <c r="TO184" s="2"/>
      <c r="TP184" s="2"/>
      <c r="TQ184" s="2"/>
      <c r="TR184" s="2"/>
      <c r="TS184" s="2"/>
      <c r="TT184" s="2"/>
      <c r="TU184" s="2"/>
      <c r="TV184" s="2"/>
      <c r="TW184" s="2"/>
      <c r="TX184" s="2"/>
      <c r="TY184" s="2"/>
      <c r="TZ184" s="2"/>
      <c r="UA184" s="2"/>
      <c r="UB184" s="2"/>
      <c r="UC184" s="2"/>
      <c r="UD184" s="2"/>
      <c r="UE184" s="2"/>
      <c r="UF184" s="2"/>
      <c r="UG184" s="2"/>
      <c r="UH184" s="2"/>
      <c r="UI184" s="2"/>
      <c r="UJ184" s="2"/>
      <c r="UK184" s="2"/>
      <c r="UL184" s="2"/>
      <c r="UM184" s="2"/>
      <c r="UN184" s="2"/>
      <c r="UO184" s="2"/>
      <c r="UP184" s="2"/>
      <c r="UQ184" s="2"/>
      <c r="UR184" s="2"/>
      <c r="US184" s="2"/>
      <c r="UT184" s="2"/>
      <c r="UU184" s="2"/>
      <c r="UV184" s="2"/>
      <c r="UW184" s="2"/>
      <c r="UX184" s="2"/>
      <c r="UY184" s="2"/>
      <c r="UZ184" s="2"/>
      <c r="VA184" s="2"/>
      <c r="VB184" s="2"/>
      <c r="VC184" s="2"/>
      <c r="VD184" s="2"/>
      <c r="VE184" s="2"/>
      <c r="VF184" s="2"/>
      <c r="VG184" s="2"/>
      <c r="VH184" s="2"/>
      <c r="VI184" s="2"/>
      <c r="VJ184" s="2"/>
      <c r="VK184" s="2"/>
      <c r="VL184" s="2"/>
      <c r="VM184" s="2"/>
      <c r="VN184" s="2"/>
      <c r="VO184" s="2"/>
      <c r="VP184" s="2"/>
      <c r="VQ184" s="2"/>
      <c r="VR184" s="2"/>
      <c r="VS184" s="2"/>
      <c r="VT184" s="2"/>
      <c r="VU184" s="2"/>
      <c r="VV184" s="2"/>
      <c r="VW184" s="2"/>
      <c r="VX184" s="2"/>
      <c r="VY184" s="2"/>
      <c r="VZ184" s="2"/>
      <c r="WA184" s="2"/>
      <c r="WB184" s="2"/>
      <c r="WC184" s="2"/>
      <c r="WD184" s="2"/>
      <c r="WE184" s="2"/>
      <c r="WF184" s="2"/>
      <c r="WG184" s="2"/>
      <c r="WH184" s="2"/>
      <c r="WI184" s="2"/>
      <c r="WJ184" s="2"/>
      <c r="WK184" s="2"/>
      <c r="WL184" s="2"/>
      <c r="WM184" s="2"/>
      <c r="WN184" s="2"/>
      <c r="WO184" s="2"/>
      <c r="WP184" s="2"/>
      <c r="WQ184" s="2"/>
      <c r="WR184" s="2"/>
      <c r="WS184" s="2"/>
      <c r="WT184" s="2"/>
      <c r="WU184" s="2"/>
      <c r="WV184" s="2"/>
      <c r="WW184" s="2"/>
      <c r="WX184" s="2"/>
      <c r="WY184" s="2"/>
      <c r="WZ184" s="2"/>
      <c r="XA184" s="2"/>
      <c r="XB184" s="2"/>
      <c r="XC184" s="2"/>
      <c r="XD184" s="2"/>
      <c r="XE184" s="2"/>
      <c r="XF184" s="2"/>
      <c r="XG184" s="2"/>
      <c r="XH184" s="2"/>
      <c r="XI184" s="2"/>
      <c r="XJ184" s="2"/>
      <c r="XK184" s="2"/>
      <c r="XL184" s="2"/>
      <c r="XM184" s="2"/>
      <c r="XN184" s="2"/>
      <c r="XO184" s="2"/>
      <c r="XP184" s="2"/>
      <c r="XQ184" s="2"/>
      <c r="XR184" s="2"/>
      <c r="XS184" s="2"/>
      <c r="XT184" s="2"/>
      <c r="XU184" s="2"/>
      <c r="XV184" s="2"/>
      <c r="XW184" s="2"/>
      <c r="XX184" s="2"/>
      <c r="XY184" s="2"/>
      <c r="XZ184" s="2"/>
      <c r="YA184" s="2"/>
      <c r="YB184" s="2"/>
      <c r="YC184" s="2"/>
      <c r="YD184" s="2"/>
      <c r="YE184" s="2"/>
      <c r="YF184" s="2"/>
      <c r="YG184" s="2"/>
      <c r="YH184" s="2"/>
      <c r="YI184" s="2"/>
      <c r="YJ184" s="2"/>
      <c r="YK184" s="2"/>
      <c r="YL184" s="2"/>
      <c r="YM184" s="2"/>
      <c r="YN184" s="2"/>
      <c r="YO184" s="2"/>
      <c r="YP184" s="2"/>
      <c r="YQ184" s="2"/>
      <c r="YR184" s="2"/>
      <c r="YS184" s="2"/>
      <c r="YT184" s="2"/>
      <c r="YU184" s="2"/>
      <c r="YV184" s="2"/>
      <c r="YW184" s="2"/>
      <c r="YX184" s="2"/>
      <c r="YY184" s="2"/>
      <c r="YZ184" s="2"/>
      <c r="ZA184" s="2"/>
      <c r="ZB184" s="2"/>
      <c r="ZC184" s="2"/>
      <c r="ZD184" s="2"/>
      <c r="ZE184" s="2"/>
      <c r="ZF184" s="2"/>
      <c r="ZG184" s="2"/>
      <c r="ZH184" s="2"/>
      <c r="ZI184" s="2"/>
      <c r="ZJ184" s="2"/>
      <c r="ZK184" s="2"/>
      <c r="ZL184" s="2"/>
      <c r="ZM184" s="2"/>
      <c r="ZN184" s="2"/>
      <c r="ZO184" s="2"/>
      <c r="ZP184" s="2"/>
      <c r="ZQ184" s="2"/>
      <c r="ZR184" s="2"/>
      <c r="ZS184" s="2"/>
      <c r="ZT184" s="2"/>
      <c r="ZU184" s="2"/>
      <c r="ZV184" s="2"/>
      <c r="ZW184" s="2"/>
      <c r="ZX184" s="2"/>
      <c r="ZY184" s="2"/>
      <c r="ZZ184" s="2"/>
      <c r="AAA184" s="2"/>
      <c r="AAB184" s="2"/>
      <c r="AAC184" s="2"/>
      <c r="AAD184" s="2"/>
      <c r="AAE184" s="2"/>
      <c r="AAF184" s="2"/>
      <c r="AAG184" s="2"/>
      <c r="AAH184" s="2"/>
      <c r="AAI184" s="2"/>
      <c r="AAJ184" s="2"/>
      <c r="AAK184" s="2"/>
      <c r="AAL184" s="2"/>
      <c r="AAM184" s="2"/>
      <c r="AAN184" s="2"/>
      <c r="AAO184" s="2"/>
      <c r="AAP184" s="2"/>
      <c r="AAQ184" s="2"/>
      <c r="AAR184" s="2"/>
      <c r="AAS184" s="2"/>
      <c r="AAT184" s="2"/>
      <c r="AAU184" s="2"/>
      <c r="AAV184" s="2"/>
      <c r="AAW184" s="2"/>
      <c r="AAX184" s="2"/>
      <c r="AAY184" s="2"/>
      <c r="AAZ184" s="2"/>
      <c r="ABA184" s="2"/>
      <c r="ABB184" s="2"/>
      <c r="ABC184" s="2"/>
      <c r="ABD184" s="2"/>
      <c r="ABE184" s="2"/>
      <c r="ABF184" s="2"/>
      <c r="ABG184" s="2"/>
      <c r="ABH184" s="2"/>
      <c r="ABI184" s="2"/>
      <c r="ABJ184" s="2"/>
      <c r="ABK184" s="2"/>
      <c r="ABL184" s="2"/>
      <c r="ABM184" s="2"/>
      <c r="ABN184" s="2"/>
      <c r="ABO184" s="2"/>
      <c r="ABP184" s="2"/>
      <c r="ABQ184" s="2"/>
      <c r="ABR184" s="2"/>
      <c r="ABS184" s="2"/>
      <c r="ABT184" s="2"/>
      <c r="ABU184" s="2"/>
      <c r="ABV184" s="2"/>
      <c r="ABW184" s="2"/>
      <c r="ABX184" s="2"/>
      <c r="ABY184" s="2"/>
      <c r="ABZ184" s="2"/>
      <c r="ACA184" s="2"/>
      <c r="ACB184" s="2"/>
      <c r="ACC184" s="2"/>
      <c r="ACD184" s="2"/>
      <c r="ACE184" s="2"/>
      <c r="ACF184" s="2"/>
      <c r="ACG184" s="2"/>
      <c r="ACH184" s="2"/>
      <c r="ACI184" s="2"/>
      <c r="ACJ184" s="2"/>
      <c r="ACK184" s="2"/>
      <c r="ACL184" s="2"/>
      <c r="ACM184" s="2"/>
      <c r="ACN184" s="2"/>
      <c r="ACO184" s="2"/>
      <c r="ACP184" s="2"/>
      <c r="ACQ184" s="2"/>
      <c r="ACR184" s="2"/>
      <c r="ACS184" s="2"/>
      <c r="ACT184" s="2"/>
      <c r="ACU184" s="2"/>
      <c r="ACV184" s="2"/>
      <c r="ACW184" s="2"/>
      <c r="ACX184" s="2"/>
      <c r="ACY184" s="2"/>
      <c r="ACZ184" s="2"/>
      <c r="ADA184" s="2"/>
      <c r="ADB184" s="2"/>
      <c r="ADC184" s="2"/>
      <c r="ADD184" s="2"/>
      <c r="ADE184" s="2"/>
      <c r="ADF184" s="2"/>
      <c r="ADG184" s="2"/>
      <c r="ADH184" s="2"/>
      <c r="ADI184" s="2"/>
      <c r="ADJ184" s="2"/>
      <c r="ADK184" s="2"/>
      <c r="ADL184" s="2"/>
      <c r="ADM184" s="2"/>
      <c r="ADN184" s="2"/>
      <c r="ADO184" s="2"/>
      <c r="ADP184" s="2"/>
      <c r="ADQ184" s="2"/>
      <c r="ADR184" s="2"/>
      <c r="ADS184" s="2"/>
      <c r="ADT184" s="2"/>
      <c r="ADU184" s="2"/>
      <c r="ADV184" s="2"/>
      <c r="ADW184" s="2"/>
      <c r="ADX184" s="2"/>
      <c r="ADY184" s="2"/>
      <c r="ADZ184" s="2"/>
      <c r="AEA184" s="2"/>
      <c r="AEB184" s="2"/>
      <c r="AEC184" s="2"/>
      <c r="AED184" s="2"/>
      <c r="AEE184" s="2"/>
      <c r="AEF184" s="2"/>
      <c r="AEG184" s="2"/>
      <c r="AEH184" s="2"/>
      <c r="AEI184" s="2"/>
      <c r="AEJ184" s="2"/>
      <c r="AEK184" s="2"/>
      <c r="AEL184" s="2"/>
      <c r="AEM184" s="2"/>
      <c r="AEN184" s="2"/>
      <c r="AEO184" s="2"/>
      <c r="AEP184" s="2"/>
      <c r="AEQ184" s="2"/>
      <c r="AER184" s="2"/>
      <c r="AES184" s="2"/>
      <c r="AET184" s="2"/>
      <c r="AEU184" s="2"/>
      <c r="AEV184" s="2"/>
      <c r="AEW184" s="2"/>
      <c r="AEX184" s="2"/>
      <c r="AEY184" s="2"/>
      <c r="AEZ184" s="2"/>
      <c r="AFA184" s="2"/>
      <c r="AFB184" s="2"/>
      <c r="AFC184" s="2"/>
      <c r="AFD184" s="2"/>
      <c r="AFE184" s="2"/>
      <c r="AFF184" s="2"/>
      <c r="AFG184" s="2"/>
      <c r="AFH184" s="2"/>
      <c r="AFI184" s="2"/>
      <c r="AFJ184" s="2"/>
      <c r="AFK184" s="2"/>
      <c r="AFL184" s="2"/>
      <c r="AFM184" s="2"/>
      <c r="AFN184" s="2"/>
      <c r="AFO184" s="2"/>
      <c r="AFP184" s="2"/>
      <c r="AFQ184" s="2"/>
      <c r="AFR184" s="2"/>
      <c r="AFS184" s="2"/>
      <c r="AFT184" s="2"/>
      <c r="AFU184" s="2"/>
      <c r="AFV184" s="2"/>
      <c r="AFW184" s="2"/>
      <c r="AFX184" s="2"/>
      <c r="AFY184" s="2"/>
      <c r="AFZ184" s="2"/>
      <c r="AGA184" s="2"/>
      <c r="AGB184" s="2"/>
      <c r="AGC184" s="2"/>
      <c r="AGD184" s="2"/>
      <c r="AGE184" s="2"/>
      <c r="AGF184" s="2"/>
      <c r="AGG184" s="2"/>
      <c r="AGH184" s="2"/>
      <c r="AGI184" s="2"/>
      <c r="AGJ184" s="2"/>
      <c r="AGK184" s="2"/>
      <c r="AGL184" s="2"/>
      <c r="AGM184" s="2"/>
      <c r="AGN184" s="2"/>
      <c r="AGO184" s="2"/>
      <c r="AGP184" s="2"/>
      <c r="AGQ184" s="2"/>
      <c r="AGR184" s="2"/>
      <c r="AGS184" s="2"/>
      <c r="AGT184" s="2"/>
      <c r="AGU184" s="2"/>
      <c r="AGV184" s="2"/>
      <c r="AGW184" s="2"/>
      <c r="AGX184" s="2"/>
      <c r="AGY184" s="2"/>
      <c r="AGZ184" s="2"/>
      <c r="AHA184" s="2"/>
      <c r="AHB184" s="2"/>
      <c r="AHC184" s="2"/>
      <c r="AHD184" s="2"/>
      <c r="AHE184" s="2"/>
      <c r="AHF184" s="2"/>
      <c r="AHG184" s="2"/>
      <c r="AHH184" s="2"/>
      <c r="AHI184" s="2"/>
      <c r="AHJ184" s="2"/>
      <c r="AHK184" s="2"/>
      <c r="AHL184" s="2"/>
      <c r="AHM184" s="2"/>
      <c r="AHN184" s="2"/>
      <c r="AHO184" s="2"/>
      <c r="AHP184" s="2"/>
      <c r="AHQ184" s="2"/>
      <c r="AHR184" s="2"/>
      <c r="AHS184" s="2"/>
      <c r="AHT184" s="2"/>
      <c r="AHU184" s="2"/>
      <c r="AHV184" s="2"/>
      <c r="AHW184" s="2"/>
      <c r="AHX184" s="2"/>
      <c r="AHY184" s="2"/>
      <c r="AHZ184" s="2"/>
      <c r="AIA184" s="2"/>
      <c r="AIB184" s="2"/>
      <c r="AIC184" s="2"/>
      <c r="AID184" s="2"/>
      <c r="AIE184" s="2"/>
      <c r="AIF184" s="2"/>
      <c r="AIG184" s="2"/>
      <c r="AIH184" s="2"/>
      <c r="AII184" s="2"/>
      <c r="AIJ184" s="2"/>
      <c r="AIK184" s="2"/>
      <c r="AIL184" s="2"/>
      <c r="AIM184" s="2"/>
      <c r="AIN184" s="2"/>
      <c r="AIO184" s="2"/>
      <c r="AIP184" s="2"/>
      <c r="AIQ184" s="2"/>
      <c r="AIR184" s="2"/>
      <c r="AIS184" s="2"/>
      <c r="AIT184" s="2"/>
      <c r="AIU184" s="2"/>
      <c r="AIV184" s="2"/>
      <c r="AIW184" s="2"/>
      <c r="AIX184" s="2"/>
      <c r="AIY184" s="2"/>
      <c r="AIZ184" s="2"/>
      <c r="AJA184" s="2"/>
      <c r="AJB184" s="2"/>
      <c r="AJC184" s="2"/>
      <c r="AJD184" s="2"/>
      <c r="AJE184" s="2"/>
      <c r="AJF184" s="2"/>
      <c r="AJG184" s="2"/>
      <c r="AJH184" s="2"/>
      <c r="AJI184" s="2"/>
      <c r="AJJ184" s="2"/>
      <c r="AJK184" s="2"/>
      <c r="AJL184" s="2"/>
      <c r="AJM184" s="2"/>
      <c r="AJN184" s="2"/>
      <c r="AJO184" s="2"/>
      <c r="AJP184" s="2"/>
      <c r="AJQ184" s="2"/>
      <c r="AJR184" s="2"/>
      <c r="AJS184" s="2"/>
      <c r="AJT184" s="2"/>
      <c r="AJU184" s="2"/>
      <c r="AJV184" s="2"/>
      <c r="AJW184" s="2"/>
      <c r="AJX184" s="2"/>
      <c r="AJY184" s="2"/>
      <c r="AJZ184" s="2"/>
      <c r="AKA184" s="2"/>
      <c r="AKB184" s="2"/>
      <c r="AKC184" s="2"/>
      <c r="AKD184" s="2"/>
      <c r="AKE184" s="2"/>
      <c r="AKF184" s="2"/>
      <c r="AKG184" s="2"/>
      <c r="AKH184" s="2"/>
      <c r="AKI184" s="2"/>
      <c r="AKJ184" s="2"/>
      <c r="AKK184" s="2"/>
      <c r="AKL184" s="2"/>
      <c r="AKM184" s="2"/>
      <c r="AKN184" s="2"/>
      <c r="AKO184" s="2"/>
      <c r="AKP184" s="2"/>
      <c r="AKQ184" s="2"/>
      <c r="AKR184" s="2"/>
      <c r="AKS184" s="2"/>
      <c r="AKT184" s="2"/>
      <c r="AKU184" s="2"/>
      <c r="AKV184" s="2"/>
      <c r="AKW184" s="2"/>
      <c r="AKX184" s="2"/>
      <c r="AKY184" s="2"/>
      <c r="AKZ184" s="2"/>
      <c r="ALA184" s="2"/>
      <c r="ALB184" s="2"/>
      <c r="ALC184" s="2"/>
      <c r="ALD184" s="2"/>
      <c r="ALE184" s="2"/>
      <c r="ALF184" s="2"/>
      <c r="ALG184" s="2"/>
      <c r="ALH184" s="2"/>
      <c r="ALI184" s="2"/>
      <c r="ALJ184" s="2"/>
      <c r="ALK184" s="2"/>
      <c r="ALL184" s="2"/>
      <c r="ALM184" s="2"/>
      <c r="ALN184" s="2"/>
      <c r="ALO184" s="2"/>
      <c r="ALP184" s="2"/>
      <c r="ALQ184" s="2"/>
      <c r="ALR184" s="2"/>
      <c r="ALS184" s="2"/>
      <c r="ALT184" s="2"/>
      <c r="ALU184" s="2"/>
      <c r="ALV184" s="2"/>
      <c r="ALW184" s="2"/>
      <c r="ALX184" s="2"/>
      <c r="ALY184" s="2"/>
      <c r="ALZ184" s="2"/>
      <c r="AMA184" s="2"/>
      <c r="AMB184" s="2"/>
      <c r="AMC184" s="2"/>
      <c r="AMD184" s="2"/>
      <c r="AME184" s="2"/>
      <c r="AMF184" s="2"/>
      <c r="AMG184" s="2"/>
      <c r="AMH184" s="2"/>
      <c r="AMI184" s="2"/>
      <c r="AMJ184" s="2"/>
      <c r="AMK184" s="2"/>
    </row>
    <row r="185" spans="1:1025" ht="13.8" x14ac:dyDescent="0.25">
      <c r="A185" s="261" t="s">
        <v>60</v>
      </c>
      <c r="B185" s="1"/>
      <c r="C185" s="1"/>
      <c r="AL185" s="2"/>
      <c r="AM185" s="2"/>
      <c r="AN185" s="2"/>
      <c r="AO185" s="284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  <c r="LM185" s="2"/>
      <c r="LN185" s="2"/>
      <c r="LO185" s="2"/>
      <c r="LP185" s="2"/>
      <c r="LQ185" s="2"/>
      <c r="LR185" s="2"/>
      <c r="LS185" s="2"/>
      <c r="LT185" s="2"/>
      <c r="LU185" s="2"/>
      <c r="LV185" s="2"/>
      <c r="LW185" s="2"/>
      <c r="LX185" s="2"/>
      <c r="LY185" s="2"/>
      <c r="LZ185" s="2"/>
      <c r="MA185" s="2"/>
      <c r="MB185" s="2"/>
      <c r="MC185" s="2"/>
      <c r="MD185" s="2"/>
      <c r="ME185" s="2"/>
      <c r="MF185" s="2"/>
      <c r="MG185" s="2"/>
      <c r="MH185" s="2"/>
      <c r="MI185" s="2"/>
      <c r="MJ185" s="2"/>
      <c r="MK185" s="2"/>
      <c r="ML185" s="2"/>
      <c r="MM185" s="2"/>
      <c r="MN185" s="2"/>
      <c r="MO185" s="2"/>
      <c r="MP185" s="2"/>
      <c r="MQ185" s="2"/>
      <c r="MR185" s="2"/>
      <c r="MS185" s="2"/>
      <c r="MT185" s="2"/>
      <c r="MU185" s="2"/>
      <c r="MV185" s="2"/>
      <c r="MW185" s="2"/>
      <c r="MX185" s="2"/>
      <c r="MY185" s="2"/>
      <c r="MZ185" s="2"/>
      <c r="NA185" s="2"/>
      <c r="NB185" s="2"/>
      <c r="NC185" s="2"/>
      <c r="ND185" s="2"/>
      <c r="NE185" s="2"/>
      <c r="NF185" s="2"/>
      <c r="NG185" s="2"/>
      <c r="NH185" s="2"/>
      <c r="NI185" s="2"/>
      <c r="NJ185" s="2"/>
      <c r="NK185" s="2"/>
      <c r="NL185" s="2"/>
      <c r="NM185" s="2"/>
      <c r="NN185" s="2"/>
      <c r="NO185" s="2"/>
      <c r="NP185" s="2"/>
      <c r="NQ185" s="2"/>
      <c r="NR185" s="2"/>
      <c r="NS185" s="2"/>
      <c r="NT185" s="2"/>
      <c r="NU185" s="2"/>
      <c r="NV185" s="2"/>
      <c r="NW185" s="2"/>
      <c r="NX185" s="2"/>
      <c r="NY185" s="2"/>
      <c r="NZ185" s="2"/>
      <c r="OA185" s="2"/>
      <c r="OB185" s="2"/>
      <c r="OC185" s="2"/>
      <c r="OD185" s="2"/>
      <c r="OE185" s="2"/>
      <c r="OF185" s="2"/>
      <c r="OG185" s="2"/>
      <c r="OH185" s="2"/>
      <c r="OI185" s="2"/>
      <c r="OJ185" s="2"/>
      <c r="OK185" s="2"/>
      <c r="OL185" s="2"/>
      <c r="OM185" s="2"/>
      <c r="ON185" s="2"/>
      <c r="OO185" s="2"/>
      <c r="OP185" s="2"/>
      <c r="OQ185" s="2"/>
      <c r="OR185" s="2"/>
      <c r="OS185" s="2"/>
      <c r="OT185" s="2"/>
      <c r="OU185" s="2"/>
      <c r="OV185" s="2"/>
      <c r="OW185" s="2"/>
      <c r="OX185" s="2"/>
      <c r="OY185" s="2"/>
      <c r="OZ185" s="2"/>
      <c r="PA185" s="2"/>
      <c r="PB185" s="2"/>
      <c r="PC185" s="2"/>
      <c r="PD185" s="2"/>
      <c r="PE185" s="2"/>
      <c r="PF185" s="2"/>
      <c r="PG185" s="2"/>
      <c r="PH185" s="2"/>
      <c r="PI185" s="2"/>
      <c r="PJ185" s="2"/>
      <c r="PK185" s="2"/>
      <c r="PL185" s="2"/>
      <c r="PM185" s="2"/>
      <c r="PN185" s="2"/>
      <c r="PO185" s="2"/>
      <c r="PP185" s="2"/>
      <c r="PQ185" s="2"/>
      <c r="PR185" s="2"/>
      <c r="PS185" s="2"/>
      <c r="PT185" s="2"/>
      <c r="PU185" s="2"/>
      <c r="PV185" s="2"/>
      <c r="PW185" s="2"/>
      <c r="PX185" s="2"/>
      <c r="PY185" s="2"/>
      <c r="PZ185" s="2"/>
      <c r="QA185" s="2"/>
      <c r="QB185" s="2"/>
      <c r="QC185" s="2"/>
      <c r="QD185" s="2"/>
      <c r="QE185" s="2"/>
      <c r="QF185" s="2"/>
      <c r="QG185" s="2"/>
      <c r="QH185" s="2"/>
      <c r="QI185" s="2"/>
      <c r="QJ185" s="2"/>
      <c r="QK185" s="2"/>
      <c r="QL185" s="2"/>
      <c r="QM185" s="2"/>
      <c r="QN185" s="2"/>
      <c r="QO185" s="2"/>
      <c r="QP185" s="2"/>
      <c r="QQ185" s="2"/>
      <c r="QR185" s="2"/>
      <c r="QS185" s="2"/>
      <c r="QT185" s="2"/>
      <c r="QU185" s="2"/>
      <c r="QV185" s="2"/>
      <c r="QW185" s="2"/>
      <c r="QX185" s="2"/>
      <c r="QY185" s="2"/>
      <c r="QZ185" s="2"/>
      <c r="RA185" s="2"/>
      <c r="RB185" s="2"/>
      <c r="RC185" s="2"/>
      <c r="RD185" s="2"/>
      <c r="RE185" s="2"/>
      <c r="RF185" s="2"/>
      <c r="RG185" s="2"/>
      <c r="RH185" s="2"/>
      <c r="RI185" s="2"/>
      <c r="RJ185" s="2"/>
      <c r="RK185" s="2"/>
      <c r="RL185" s="2"/>
      <c r="RM185" s="2"/>
      <c r="RN185" s="2"/>
      <c r="RO185" s="2"/>
      <c r="RP185" s="2"/>
      <c r="RQ185" s="2"/>
      <c r="RR185" s="2"/>
      <c r="RS185" s="2"/>
      <c r="RT185" s="2"/>
      <c r="RU185" s="2"/>
      <c r="RV185" s="2"/>
      <c r="RW185" s="2"/>
      <c r="RX185" s="2"/>
      <c r="RY185" s="2"/>
      <c r="RZ185" s="2"/>
      <c r="SA185" s="2"/>
      <c r="SB185" s="2"/>
      <c r="SC185" s="2"/>
      <c r="SD185" s="2"/>
      <c r="SE185" s="2"/>
      <c r="SF185" s="2"/>
      <c r="SG185" s="2"/>
      <c r="SH185" s="2"/>
      <c r="SI185" s="2"/>
      <c r="SJ185" s="2"/>
      <c r="SK185" s="2"/>
      <c r="SL185" s="2"/>
      <c r="SM185" s="2"/>
      <c r="SN185" s="2"/>
      <c r="SO185" s="2"/>
      <c r="SP185" s="2"/>
      <c r="SQ185" s="2"/>
      <c r="SR185" s="2"/>
      <c r="SS185" s="2"/>
      <c r="ST185" s="2"/>
      <c r="SU185" s="2"/>
      <c r="SV185" s="2"/>
      <c r="SW185" s="2"/>
      <c r="SX185" s="2"/>
      <c r="SY185" s="2"/>
      <c r="SZ185" s="2"/>
      <c r="TA185" s="2"/>
      <c r="TB185" s="2"/>
      <c r="TC185" s="2"/>
      <c r="TD185" s="2"/>
      <c r="TE185" s="2"/>
      <c r="TF185" s="2"/>
      <c r="TG185" s="2"/>
      <c r="TH185" s="2"/>
      <c r="TI185" s="2"/>
      <c r="TJ185" s="2"/>
      <c r="TK185" s="2"/>
      <c r="TL185" s="2"/>
      <c r="TM185" s="2"/>
      <c r="TN185" s="2"/>
      <c r="TO185" s="2"/>
      <c r="TP185" s="2"/>
      <c r="TQ185" s="2"/>
      <c r="TR185" s="2"/>
      <c r="TS185" s="2"/>
      <c r="TT185" s="2"/>
      <c r="TU185" s="2"/>
      <c r="TV185" s="2"/>
      <c r="TW185" s="2"/>
      <c r="TX185" s="2"/>
      <c r="TY185" s="2"/>
      <c r="TZ185" s="2"/>
      <c r="UA185" s="2"/>
      <c r="UB185" s="2"/>
      <c r="UC185" s="2"/>
      <c r="UD185" s="2"/>
      <c r="UE185" s="2"/>
      <c r="UF185" s="2"/>
      <c r="UG185" s="2"/>
      <c r="UH185" s="2"/>
      <c r="UI185" s="2"/>
      <c r="UJ185" s="2"/>
      <c r="UK185" s="2"/>
      <c r="UL185" s="2"/>
      <c r="UM185" s="2"/>
      <c r="UN185" s="2"/>
      <c r="UO185" s="2"/>
      <c r="UP185" s="2"/>
      <c r="UQ185" s="2"/>
      <c r="UR185" s="2"/>
      <c r="US185" s="2"/>
      <c r="UT185" s="2"/>
      <c r="UU185" s="2"/>
      <c r="UV185" s="2"/>
      <c r="UW185" s="2"/>
      <c r="UX185" s="2"/>
      <c r="UY185" s="2"/>
      <c r="UZ185" s="2"/>
      <c r="VA185" s="2"/>
      <c r="VB185" s="2"/>
      <c r="VC185" s="2"/>
      <c r="VD185" s="2"/>
      <c r="VE185" s="2"/>
      <c r="VF185" s="2"/>
      <c r="VG185" s="2"/>
      <c r="VH185" s="2"/>
      <c r="VI185" s="2"/>
      <c r="VJ185" s="2"/>
      <c r="VK185" s="2"/>
      <c r="VL185" s="2"/>
      <c r="VM185" s="2"/>
      <c r="VN185" s="2"/>
      <c r="VO185" s="2"/>
      <c r="VP185" s="2"/>
      <c r="VQ185" s="2"/>
      <c r="VR185" s="2"/>
      <c r="VS185" s="2"/>
      <c r="VT185" s="2"/>
      <c r="VU185" s="2"/>
      <c r="VV185" s="2"/>
      <c r="VW185" s="2"/>
      <c r="VX185" s="2"/>
      <c r="VY185" s="2"/>
      <c r="VZ185" s="2"/>
      <c r="WA185" s="2"/>
      <c r="WB185" s="2"/>
      <c r="WC185" s="2"/>
      <c r="WD185" s="2"/>
      <c r="WE185" s="2"/>
      <c r="WF185" s="2"/>
      <c r="WG185" s="2"/>
      <c r="WH185" s="2"/>
      <c r="WI185" s="2"/>
      <c r="WJ185" s="2"/>
      <c r="WK185" s="2"/>
      <c r="WL185" s="2"/>
      <c r="WM185" s="2"/>
      <c r="WN185" s="2"/>
      <c r="WO185" s="2"/>
      <c r="WP185" s="2"/>
      <c r="WQ185" s="2"/>
      <c r="WR185" s="2"/>
      <c r="WS185" s="2"/>
      <c r="WT185" s="2"/>
      <c r="WU185" s="2"/>
      <c r="WV185" s="2"/>
      <c r="WW185" s="2"/>
      <c r="WX185" s="2"/>
      <c r="WY185" s="2"/>
      <c r="WZ185" s="2"/>
      <c r="XA185" s="2"/>
      <c r="XB185" s="2"/>
      <c r="XC185" s="2"/>
      <c r="XD185" s="2"/>
      <c r="XE185" s="2"/>
      <c r="XF185" s="2"/>
      <c r="XG185" s="2"/>
      <c r="XH185" s="2"/>
      <c r="XI185" s="2"/>
      <c r="XJ185" s="2"/>
      <c r="XK185" s="2"/>
      <c r="XL185" s="2"/>
      <c r="XM185" s="2"/>
      <c r="XN185" s="2"/>
      <c r="XO185" s="2"/>
      <c r="XP185" s="2"/>
      <c r="XQ185" s="2"/>
      <c r="XR185" s="2"/>
      <c r="XS185" s="2"/>
      <c r="XT185" s="2"/>
      <c r="XU185" s="2"/>
      <c r="XV185" s="2"/>
      <c r="XW185" s="2"/>
      <c r="XX185" s="2"/>
      <c r="XY185" s="2"/>
      <c r="XZ185" s="2"/>
      <c r="YA185" s="2"/>
      <c r="YB185" s="2"/>
      <c r="YC185" s="2"/>
      <c r="YD185" s="2"/>
      <c r="YE185" s="2"/>
      <c r="YF185" s="2"/>
      <c r="YG185" s="2"/>
      <c r="YH185" s="2"/>
      <c r="YI185" s="2"/>
      <c r="YJ185" s="2"/>
      <c r="YK185" s="2"/>
      <c r="YL185" s="2"/>
      <c r="YM185" s="2"/>
      <c r="YN185" s="2"/>
      <c r="YO185" s="2"/>
      <c r="YP185" s="2"/>
      <c r="YQ185" s="2"/>
      <c r="YR185" s="2"/>
      <c r="YS185" s="2"/>
      <c r="YT185" s="2"/>
      <c r="YU185" s="2"/>
      <c r="YV185" s="2"/>
      <c r="YW185" s="2"/>
      <c r="YX185" s="2"/>
      <c r="YY185" s="2"/>
      <c r="YZ185" s="2"/>
      <c r="ZA185" s="2"/>
      <c r="ZB185" s="2"/>
      <c r="ZC185" s="2"/>
      <c r="ZD185" s="2"/>
      <c r="ZE185" s="2"/>
      <c r="ZF185" s="2"/>
      <c r="ZG185" s="2"/>
      <c r="ZH185" s="2"/>
      <c r="ZI185" s="2"/>
      <c r="ZJ185" s="2"/>
      <c r="ZK185" s="2"/>
      <c r="ZL185" s="2"/>
      <c r="ZM185" s="2"/>
      <c r="ZN185" s="2"/>
      <c r="ZO185" s="2"/>
      <c r="ZP185" s="2"/>
      <c r="ZQ185" s="2"/>
      <c r="ZR185" s="2"/>
      <c r="ZS185" s="2"/>
      <c r="ZT185" s="2"/>
      <c r="ZU185" s="2"/>
      <c r="ZV185" s="2"/>
      <c r="ZW185" s="2"/>
      <c r="ZX185" s="2"/>
      <c r="ZY185" s="2"/>
      <c r="ZZ185" s="2"/>
      <c r="AAA185" s="2"/>
      <c r="AAB185" s="2"/>
      <c r="AAC185" s="2"/>
      <c r="AAD185" s="2"/>
      <c r="AAE185" s="2"/>
      <c r="AAF185" s="2"/>
      <c r="AAG185" s="2"/>
      <c r="AAH185" s="2"/>
      <c r="AAI185" s="2"/>
      <c r="AAJ185" s="2"/>
      <c r="AAK185" s="2"/>
      <c r="AAL185" s="2"/>
      <c r="AAM185" s="2"/>
      <c r="AAN185" s="2"/>
      <c r="AAO185" s="2"/>
      <c r="AAP185" s="2"/>
      <c r="AAQ185" s="2"/>
      <c r="AAR185" s="2"/>
      <c r="AAS185" s="2"/>
      <c r="AAT185" s="2"/>
      <c r="AAU185" s="2"/>
      <c r="AAV185" s="2"/>
      <c r="AAW185" s="2"/>
      <c r="AAX185" s="2"/>
      <c r="AAY185" s="2"/>
      <c r="AAZ185" s="2"/>
      <c r="ABA185" s="2"/>
      <c r="ABB185" s="2"/>
      <c r="ABC185" s="2"/>
      <c r="ABD185" s="2"/>
      <c r="ABE185" s="2"/>
      <c r="ABF185" s="2"/>
      <c r="ABG185" s="2"/>
      <c r="ABH185" s="2"/>
      <c r="ABI185" s="2"/>
      <c r="ABJ185" s="2"/>
      <c r="ABK185" s="2"/>
      <c r="ABL185" s="2"/>
      <c r="ABM185" s="2"/>
      <c r="ABN185" s="2"/>
      <c r="ABO185" s="2"/>
      <c r="ABP185" s="2"/>
      <c r="ABQ185" s="2"/>
      <c r="ABR185" s="2"/>
      <c r="ABS185" s="2"/>
      <c r="ABT185" s="2"/>
      <c r="ABU185" s="2"/>
      <c r="ABV185" s="2"/>
      <c r="ABW185" s="2"/>
      <c r="ABX185" s="2"/>
      <c r="ABY185" s="2"/>
      <c r="ABZ185" s="2"/>
      <c r="ACA185" s="2"/>
      <c r="ACB185" s="2"/>
      <c r="ACC185" s="2"/>
      <c r="ACD185" s="2"/>
      <c r="ACE185" s="2"/>
      <c r="ACF185" s="2"/>
      <c r="ACG185" s="2"/>
      <c r="ACH185" s="2"/>
      <c r="ACI185" s="2"/>
      <c r="ACJ185" s="2"/>
      <c r="ACK185" s="2"/>
      <c r="ACL185" s="2"/>
      <c r="ACM185" s="2"/>
      <c r="ACN185" s="2"/>
      <c r="ACO185" s="2"/>
      <c r="ACP185" s="2"/>
      <c r="ACQ185" s="2"/>
      <c r="ACR185" s="2"/>
      <c r="ACS185" s="2"/>
      <c r="ACT185" s="2"/>
      <c r="ACU185" s="2"/>
      <c r="ACV185" s="2"/>
      <c r="ACW185" s="2"/>
      <c r="ACX185" s="2"/>
      <c r="ACY185" s="2"/>
      <c r="ACZ185" s="2"/>
      <c r="ADA185" s="2"/>
      <c r="ADB185" s="2"/>
      <c r="ADC185" s="2"/>
      <c r="ADD185" s="2"/>
      <c r="ADE185" s="2"/>
      <c r="ADF185" s="2"/>
      <c r="ADG185" s="2"/>
      <c r="ADH185" s="2"/>
      <c r="ADI185" s="2"/>
      <c r="ADJ185" s="2"/>
      <c r="ADK185" s="2"/>
      <c r="ADL185" s="2"/>
      <c r="ADM185" s="2"/>
      <c r="ADN185" s="2"/>
      <c r="ADO185" s="2"/>
      <c r="ADP185" s="2"/>
      <c r="ADQ185" s="2"/>
      <c r="ADR185" s="2"/>
      <c r="ADS185" s="2"/>
      <c r="ADT185" s="2"/>
      <c r="ADU185" s="2"/>
      <c r="ADV185" s="2"/>
      <c r="ADW185" s="2"/>
      <c r="ADX185" s="2"/>
      <c r="ADY185" s="2"/>
      <c r="ADZ185" s="2"/>
      <c r="AEA185" s="2"/>
      <c r="AEB185" s="2"/>
      <c r="AEC185" s="2"/>
      <c r="AED185" s="2"/>
      <c r="AEE185" s="2"/>
      <c r="AEF185" s="2"/>
      <c r="AEG185" s="2"/>
      <c r="AEH185" s="2"/>
      <c r="AEI185" s="2"/>
      <c r="AEJ185" s="2"/>
      <c r="AEK185" s="2"/>
      <c r="AEL185" s="2"/>
      <c r="AEM185" s="2"/>
      <c r="AEN185" s="2"/>
      <c r="AEO185" s="2"/>
      <c r="AEP185" s="2"/>
      <c r="AEQ185" s="2"/>
      <c r="AER185" s="2"/>
      <c r="AES185" s="2"/>
      <c r="AET185" s="2"/>
      <c r="AEU185" s="2"/>
      <c r="AEV185" s="2"/>
      <c r="AEW185" s="2"/>
      <c r="AEX185" s="2"/>
      <c r="AEY185" s="2"/>
      <c r="AEZ185" s="2"/>
      <c r="AFA185" s="2"/>
      <c r="AFB185" s="2"/>
      <c r="AFC185" s="2"/>
      <c r="AFD185" s="2"/>
      <c r="AFE185" s="2"/>
      <c r="AFF185" s="2"/>
      <c r="AFG185" s="2"/>
      <c r="AFH185" s="2"/>
      <c r="AFI185" s="2"/>
      <c r="AFJ185" s="2"/>
      <c r="AFK185" s="2"/>
      <c r="AFL185" s="2"/>
      <c r="AFM185" s="2"/>
      <c r="AFN185" s="2"/>
      <c r="AFO185" s="2"/>
      <c r="AFP185" s="2"/>
      <c r="AFQ185" s="2"/>
      <c r="AFR185" s="2"/>
      <c r="AFS185" s="2"/>
      <c r="AFT185" s="2"/>
      <c r="AFU185" s="2"/>
      <c r="AFV185" s="2"/>
      <c r="AFW185" s="2"/>
      <c r="AFX185" s="2"/>
      <c r="AFY185" s="2"/>
      <c r="AFZ185" s="2"/>
      <c r="AGA185" s="2"/>
      <c r="AGB185" s="2"/>
      <c r="AGC185" s="2"/>
      <c r="AGD185" s="2"/>
      <c r="AGE185" s="2"/>
      <c r="AGF185" s="2"/>
      <c r="AGG185" s="2"/>
      <c r="AGH185" s="2"/>
      <c r="AGI185" s="2"/>
      <c r="AGJ185" s="2"/>
      <c r="AGK185" s="2"/>
      <c r="AGL185" s="2"/>
      <c r="AGM185" s="2"/>
      <c r="AGN185" s="2"/>
      <c r="AGO185" s="2"/>
      <c r="AGP185" s="2"/>
      <c r="AGQ185" s="2"/>
      <c r="AGR185" s="2"/>
      <c r="AGS185" s="2"/>
      <c r="AGT185" s="2"/>
      <c r="AGU185" s="2"/>
      <c r="AGV185" s="2"/>
      <c r="AGW185" s="2"/>
      <c r="AGX185" s="2"/>
      <c r="AGY185" s="2"/>
      <c r="AGZ185" s="2"/>
      <c r="AHA185" s="2"/>
      <c r="AHB185" s="2"/>
      <c r="AHC185" s="2"/>
      <c r="AHD185" s="2"/>
      <c r="AHE185" s="2"/>
      <c r="AHF185" s="2"/>
      <c r="AHG185" s="2"/>
      <c r="AHH185" s="2"/>
      <c r="AHI185" s="2"/>
      <c r="AHJ185" s="2"/>
      <c r="AHK185" s="2"/>
      <c r="AHL185" s="2"/>
      <c r="AHM185" s="2"/>
      <c r="AHN185" s="2"/>
      <c r="AHO185" s="2"/>
      <c r="AHP185" s="2"/>
      <c r="AHQ185" s="2"/>
      <c r="AHR185" s="2"/>
      <c r="AHS185" s="2"/>
      <c r="AHT185" s="2"/>
      <c r="AHU185" s="2"/>
      <c r="AHV185" s="2"/>
      <c r="AHW185" s="2"/>
      <c r="AHX185" s="2"/>
      <c r="AHY185" s="2"/>
      <c r="AHZ185" s="2"/>
      <c r="AIA185" s="2"/>
      <c r="AIB185" s="2"/>
      <c r="AIC185" s="2"/>
      <c r="AID185" s="2"/>
      <c r="AIE185" s="2"/>
      <c r="AIF185" s="2"/>
      <c r="AIG185" s="2"/>
      <c r="AIH185" s="2"/>
      <c r="AII185" s="2"/>
      <c r="AIJ185" s="2"/>
      <c r="AIK185" s="2"/>
      <c r="AIL185" s="2"/>
      <c r="AIM185" s="2"/>
      <c r="AIN185" s="2"/>
      <c r="AIO185" s="2"/>
      <c r="AIP185" s="2"/>
      <c r="AIQ185" s="2"/>
      <c r="AIR185" s="2"/>
      <c r="AIS185" s="2"/>
      <c r="AIT185" s="2"/>
      <c r="AIU185" s="2"/>
      <c r="AIV185" s="2"/>
      <c r="AIW185" s="2"/>
      <c r="AIX185" s="2"/>
      <c r="AIY185" s="2"/>
      <c r="AIZ185" s="2"/>
      <c r="AJA185" s="2"/>
      <c r="AJB185" s="2"/>
      <c r="AJC185" s="2"/>
      <c r="AJD185" s="2"/>
      <c r="AJE185" s="2"/>
      <c r="AJF185" s="2"/>
      <c r="AJG185" s="2"/>
      <c r="AJH185" s="2"/>
      <c r="AJI185" s="2"/>
      <c r="AJJ185" s="2"/>
      <c r="AJK185" s="2"/>
      <c r="AJL185" s="2"/>
      <c r="AJM185" s="2"/>
      <c r="AJN185" s="2"/>
      <c r="AJO185" s="2"/>
      <c r="AJP185" s="2"/>
      <c r="AJQ185" s="2"/>
      <c r="AJR185" s="2"/>
      <c r="AJS185" s="2"/>
      <c r="AJT185" s="2"/>
      <c r="AJU185" s="2"/>
      <c r="AJV185" s="2"/>
      <c r="AJW185" s="2"/>
      <c r="AJX185" s="2"/>
      <c r="AJY185" s="2"/>
      <c r="AJZ185" s="2"/>
      <c r="AKA185" s="2"/>
      <c r="AKB185" s="2"/>
      <c r="AKC185" s="2"/>
      <c r="AKD185" s="2"/>
      <c r="AKE185" s="2"/>
      <c r="AKF185" s="2"/>
      <c r="AKG185" s="2"/>
      <c r="AKH185" s="2"/>
      <c r="AKI185" s="2"/>
      <c r="AKJ185" s="2"/>
      <c r="AKK185" s="2"/>
      <c r="AKL185" s="2"/>
      <c r="AKM185" s="2"/>
      <c r="AKN185" s="2"/>
      <c r="AKO185" s="2"/>
      <c r="AKP185" s="2"/>
      <c r="AKQ185" s="2"/>
      <c r="AKR185" s="2"/>
      <c r="AKS185" s="2"/>
      <c r="AKT185" s="2"/>
      <c r="AKU185" s="2"/>
      <c r="AKV185" s="2"/>
      <c r="AKW185" s="2"/>
      <c r="AKX185" s="2"/>
      <c r="AKY185" s="2"/>
      <c r="AKZ185" s="2"/>
      <c r="ALA185" s="2"/>
      <c r="ALB185" s="2"/>
      <c r="ALC185" s="2"/>
      <c r="ALD185" s="2"/>
      <c r="ALE185" s="2"/>
      <c r="ALF185" s="2"/>
      <c r="ALG185" s="2"/>
      <c r="ALH185" s="2"/>
      <c r="ALI185" s="2"/>
      <c r="ALJ185" s="2"/>
      <c r="ALK185" s="2"/>
      <c r="ALL185" s="2"/>
      <c r="ALM185" s="2"/>
      <c r="ALN185" s="2"/>
      <c r="ALO185" s="2"/>
      <c r="ALP185" s="2"/>
      <c r="ALQ185" s="2"/>
      <c r="ALR185" s="2"/>
      <c r="ALS185" s="2"/>
      <c r="ALT185" s="2"/>
      <c r="ALU185" s="2"/>
      <c r="ALV185" s="2"/>
      <c r="ALW185" s="2"/>
      <c r="ALX185" s="2"/>
      <c r="ALY185" s="2"/>
      <c r="ALZ185" s="2"/>
      <c r="AMA185" s="2"/>
      <c r="AMB185" s="2"/>
      <c r="AMC185" s="2"/>
      <c r="AMD185" s="2"/>
      <c r="AME185" s="2"/>
      <c r="AMF185" s="2"/>
      <c r="AMG185" s="2"/>
      <c r="AMH185" s="2"/>
      <c r="AMI185" s="2"/>
      <c r="AMJ185" s="2"/>
      <c r="AMK185" s="2"/>
    </row>
    <row r="186" spans="1:1025" ht="13.8" x14ac:dyDescent="0.25">
      <c r="B186" s="1"/>
      <c r="C186" s="1"/>
      <c r="AL186" s="2"/>
      <c r="AM186" s="2"/>
      <c r="AN186" s="2"/>
      <c r="AO186" s="284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  <c r="LM186" s="2"/>
      <c r="LN186" s="2"/>
      <c r="LO186" s="2"/>
      <c r="LP186" s="2"/>
      <c r="LQ186" s="2"/>
      <c r="LR186" s="2"/>
      <c r="LS186" s="2"/>
      <c r="LT186" s="2"/>
      <c r="LU186" s="2"/>
      <c r="LV186" s="2"/>
      <c r="LW186" s="2"/>
      <c r="LX186" s="2"/>
      <c r="LY186" s="2"/>
      <c r="LZ186" s="2"/>
      <c r="MA186" s="2"/>
      <c r="MB186" s="2"/>
      <c r="MC186" s="2"/>
      <c r="MD186" s="2"/>
      <c r="ME186" s="2"/>
      <c r="MF186" s="2"/>
      <c r="MG186" s="2"/>
      <c r="MH186" s="2"/>
      <c r="MI186" s="2"/>
      <c r="MJ186" s="2"/>
      <c r="MK186" s="2"/>
      <c r="ML186" s="2"/>
      <c r="MM186" s="2"/>
      <c r="MN186" s="2"/>
      <c r="MO186" s="2"/>
      <c r="MP186" s="2"/>
      <c r="MQ186" s="2"/>
      <c r="MR186" s="2"/>
      <c r="MS186" s="2"/>
      <c r="MT186" s="2"/>
      <c r="MU186" s="2"/>
      <c r="MV186" s="2"/>
      <c r="MW186" s="2"/>
      <c r="MX186" s="2"/>
      <c r="MY186" s="2"/>
      <c r="MZ186" s="2"/>
      <c r="NA186" s="2"/>
      <c r="NB186" s="2"/>
      <c r="NC186" s="2"/>
      <c r="ND186" s="2"/>
      <c r="NE186" s="2"/>
      <c r="NF186" s="2"/>
      <c r="NG186" s="2"/>
      <c r="NH186" s="2"/>
      <c r="NI186" s="2"/>
      <c r="NJ186" s="2"/>
      <c r="NK186" s="2"/>
      <c r="NL186" s="2"/>
      <c r="NM186" s="2"/>
      <c r="NN186" s="2"/>
      <c r="NO186" s="2"/>
      <c r="NP186" s="2"/>
      <c r="NQ186" s="2"/>
      <c r="NR186" s="2"/>
      <c r="NS186" s="2"/>
      <c r="NT186" s="2"/>
      <c r="NU186" s="2"/>
      <c r="NV186" s="2"/>
      <c r="NW186" s="2"/>
      <c r="NX186" s="2"/>
      <c r="NY186" s="2"/>
      <c r="NZ186" s="2"/>
      <c r="OA186" s="2"/>
      <c r="OB186" s="2"/>
      <c r="OC186" s="2"/>
      <c r="OD186" s="2"/>
      <c r="OE186" s="2"/>
      <c r="OF186" s="2"/>
      <c r="OG186" s="2"/>
      <c r="OH186" s="2"/>
      <c r="OI186" s="2"/>
      <c r="OJ186" s="2"/>
      <c r="OK186" s="2"/>
      <c r="OL186" s="2"/>
      <c r="OM186" s="2"/>
      <c r="ON186" s="2"/>
      <c r="OO186" s="2"/>
      <c r="OP186" s="2"/>
      <c r="OQ186" s="2"/>
      <c r="OR186" s="2"/>
      <c r="OS186" s="2"/>
      <c r="OT186" s="2"/>
      <c r="OU186" s="2"/>
      <c r="OV186" s="2"/>
      <c r="OW186" s="2"/>
      <c r="OX186" s="2"/>
      <c r="OY186" s="2"/>
      <c r="OZ186" s="2"/>
      <c r="PA186" s="2"/>
      <c r="PB186" s="2"/>
      <c r="PC186" s="2"/>
      <c r="PD186" s="2"/>
      <c r="PE186" s="2"/>
      <c r="PF186" s="2"/>
      <c r="PG186" s="2"/>
      <c r="PH186" s="2"/>
      <c r="PI186" s="2"/>
      <c r="PJ186" s="2"/>
      <c r="PK186" s="2"/>
      <c r="PL186" s="2"/>
      <c r="PM186" s="2"/>
      <c r="PN186" s="2"/>
      <c r="PO186" s="2"/>
      <c r="PP186" s="2"/>
      <c r="PQ186" s="2"/>
      <c r="PR186" s="2"/>
      <c r="PS186" s="2"/>
      <c r="PT186" s="2"/>
      <c r="PU186" s="2"/>
      <c r="PV186" s="2"/>
      <c r="PW186" s="2"/>
      <c r="PX186" s="2"/>
      <c r="PY186" s="2"/>
      <c r="PZ186" s="2"/>
      <c r="QA186" s="2"/>
      <c r="QB186" s="2"/>
      <c r="QC186" s="2"/>
      <c r="QD186" s="2"/>
      <c r="QE186" s="2"/>
      <c r="QF186" s="2"/>
      <c r="QG186" s="2"/>
      <c r="QH186" s="2"/>
      <c r="QI186" s="2"/>
      <c r="QJ186" s="2"/>
      <c r="QK186" s="2"/>
      <c r="QL186" s="2"/>
      <c r="QM186" s="2"/>
      <c r="QN186" s="2"/>
      <c r="QO186" s="2"/>
      <c r="QP186" s="2"/>
      <c r="QQ186" s="2"/>
      <c r="QR186" s="2"/>
      <c r="QS186" s="2"/>
      <c r="QT186" s="2"/>
      <c r="QU186" s="2"/>
      <c r="QV186" s="2"/>
      <c r="QW186" s="2"/>
      <c r="QX186" s="2"/>
      <c r="QY186" s="2"/>
      <c r="QZ186" s="2"/>
      <c r="RA186" s="2"/>
      <c r="RB186" s="2"/>
      <c r="RC186" s="2"/>
      <c r="RD186" s="2"/>
      <c r="RE186" s="2"/>
      <c r="RF186" s="2"/>
      <c r="RG186" s="2"/>
      <c r="RH186" s="2"/>
      <c r="RI186" s="2"/>
      <c r="RJ186" s="2"/>
      <c r="RK186" s="2"/>
      <c r="RL186" s="2"/>
      <c r="RM186" s="2"/>
      <c r="RN186" s="2"/>
      <c r="RO186" s="2"/>
      <c r="RP186" s="2"/>
      <c r="RQ186" s="2"/>
      <c r="RR186" s="2"/>
      <c r="RS186" s="2"/>
      <c r="RT186" s="2"/>
      <c r="RU186" s="2"/>
      <c r="RV186" s="2"/>
      <c r="RW186" s="2"/>
      <c r="RX186" s="2"/>
      <c r="RY186" s="2"/>
      <c r="RZ186" s="2"/>
      <c r="SA186" s="2"/>
      <c r="SB186" s="2"/>
      <c r="SC186" s="2"/>
      <c r="SD186" s="2"/>
      <c r="SE186" s="2"/>
      <c r="SF186" s="2"/>
      <c r="SG186" s="2"/>
      <c r="SH186" s="2"/>
      <c r="SI186" s="2"/>
      <c r="SJ186" s="2"/>
      <c r="SK186" s="2"/>
      <c r="SL186" s="2"/>
      <c r="SM186" s="2"/>
      <c r="SN186" s="2"/>
      <c r="SO186" s="2"/>
      <c r="SP186" s="2"/>
      <c r="SQ186" s="2"/>
      <c r="SR186" s="2"/>
      <c r="SS186" s="2"/>
      <c r="ST186" s="2"/>
      <c r="SU186" s="2"/>
      <c r="SV186" s="2"/>
      <c r="SW186" s="2"/>
      <c r="SX186" s="2"/>
      <c r="SY186" s="2"/>
      <c r="SZ186" s="2"/>
      <c r="TA186" s="2"/>
      <c r="TB186" s="2"/>
      <c r="TC186" s="2"/>
      <c r="TD186" s="2"/>
      <c r="TE186" s="2"/>
      <c r="TF186" s="2"/>
      <c r="TG186" s="2"/>
      <c r="TH186" s="2"/>
      <c r="TI186" s="2"/>
      <c r="TJ186" s="2"/>
      <c r="TK186" s="2"/>
      <c r="TL186" s="2"/>
      <c r="TM186" s="2"/>
      <c r="TN186" s="2"/>
      <c r="TO186" s="2"/>
      <c r="TP186" s="2"/>
      <c r="TQ186" s="2"/>
      <c r="TR186" s="2"/>
      <c r="TS186" s="2"/>
      <c r="TT186" s="2"/>
      <c r="TU186" s="2"/>
      <c r="TV186" s="2"/>
      <c r="TW186" s="2"/>
      <c r="TX186" s="2"/>
      <c r="TY186" s="2"/>
      <c r="TZ186" s="2"/>
      <c r="UA186" s="2"/>
      <c r="UB186" s="2"/>
      <c r="UC186" s="2"/>
      <c r="UD186" s="2"/>
      <c r="UE186" s="2"/>
      <c r="UF186" s="2"/>
      <c r="UG186" s="2"/>
      <c r="UH186" s="2"/>
      <c r="UI186" s="2"/>
      <c r="UJ186" s="2"/>
      <c r="UK186" s="2"/>
      <c r="UL186" s="2"/>
      <c r="UM186" s="2"/>
      <c r="UN186" s="2"/>
      <c r="UO186" s="2"/>
      <c r="UP186" s="2"/>
      <c r="UQ186" s="2"/>
      <c r="UR186" s="2"/>
      <c r="US186" s="2"/>
      <c r="UT186" s="2"/>
      <c r="UU186" s="2"/>
      <c r="UV186" s="2"/>
      <c r="UW186" s="2"/>
      <c r="UX186" s="2"/>
      <c r="UY186" s="2"/>
      <c r="UZ186" s="2"/>
      <c r="VA186" s="2"/>
      <c r="VB186" s="2"/>
      <c r="VC186" s="2"/>
      <c r="VD186" s="2"/>
      <c r="VE186" s="2"/>
      <c r="VF186" s="2"/>
      <c r="VG186" s="2"/>
      <c r="VH186" s="2"/>
      <c r="VI186" s="2"/>
      <c r="VJ186" s="2"/>
      <c r="VK186" s="2"/>
      <c r="VL186" s="2"/>
      <c r="VM186" s="2"/>
      <c r="VN186" s="2"/>
      <c r="VO186" s="2"/>
      <c r="VP186" s="2"/>
      <c r="VQ186" s="2"/>
      <c r="VR186" s="2"/>
      <c r="VS186" s="2"/>
      <c r="VT186" s="2"/>
      <c r="VU186" s="2"/>
      <c r="VV186" s="2"/>
      <c r="VW186" s="2"/>
      <c r="VX186" s="2"/>
      <c r="VY186" s="2"/>
      <c r="VZ186" s="2"/>
      <c r="WA186" s="2"/>
      <c r="WB186" s="2"/>
      <c r="WC186" s="2"/>
      <c r="WD186" s="2"/>
      <c r="WE186" s="2"/>
      <c r="WF186" s="2"/>
      <c r="WG186" s="2"/>
      <c r="WH186" s="2"/>
      <c r="WI186" s="2"/>
      <c r="WJ186" s="2"/>
      <c r="WK186" s="2"/>
      <c r="WL186" s="2"/>
      <c r="WM186" s="2"/>
      <c r="WN186" s="2"/>
      <c r="WO186" s="2"/>
      <c r="WP186" s="2"/>
      <c r="WQ186" s="2"/>
      <c r="WR186" s="2"/>
      <c r="WS186" s="2"/>
      <c r="WT186" s="2"/>
      <c r="WU186" s="2"/>
      <c r="WV186" s="2"/>
      <c r="WW186" s="2"/>
      <c r="WX186" s="2"/>
      <c r="WY186" s="2"/>
      <c r="WZ186" s="2"/>
      <c r="XA186" s="2"/>
      <c r="XB186" s="2"/>
      <c r="XC186" s="2"/>
      <c r="XD186" s="2"/>
      <c r="XE186" s="2"/>
      <c r="XF186" s="2"/>
      <c r="XG186" s="2"/>
      <c r="XH186" s="2"/>
      <c r="XI186" s="2"/>
      <c r="XJ186" s="2"/>
      <c r="XK186" s="2"/>
      <c r="XL186" s="2"/>
      <c r="XM186" s="2"/>
      <c r="XN186" s="2"/>
      <c r="XO186" s="2"/>
      <c r="XP186" s="2"/>
      <c r="XQ186" s="2"/>
      <c r="XR186" s="2"/>
      <c r="XS186" s="2"/>
      <c r="XT186" s="2"/>
      <c r="XU186" s="2"/>
      <c r="XV186" s="2"/>
      <c r="XW186" s="2"/>
      <c r="XX186" s="2"/>
      <c r="XY186" s="2"/>
      <c r="XZ186" s="2"/>
      <c r="YA186" s="2"/>
      <c r="YB186" s="2"/>
      <c r="YC186" s="2"/>
      <c r="YD186" s="2"/>
      <c r="YE186" s="2"/>
      <c r="YF186" s="2"/>
      <c r="YG186" s="2"/>
      <c r="YH186" s="2"/>
      <c r="YI186" s="2"/>
      <c r="YJ186" s="2"/>
      <c r="YK186" s="2"/>
      <c r="YL186" s="2"/>
      <c r="YM186" s="2"/>
      <c r="YN186" s="2"/>
      <c r="YO186" s="2"/>
      <c r="YP186" s="2"/>
      <c r="YQ186" s="2"/>
      <c r="YR186" s="2"/>
      <c r="YS186" s="2"/>
      <c r="YT186" s="2"/>
      <c r="YU186" s="2"/>
      <c r="YV186" s="2"/>
      <c r="YW186" s="2"/>
      <c r="YX186" s="2"/>
      <c r="YY186" s="2"/>
      <c r="YZ186" s="2"/>
      <c r="ZA186" s="2"/>
      <c r="ZB186" s="2"/>
      <c r="ZC186" s="2"/>
      <c r="ZD186" s="2"/>
      <c r="ZE186" s="2"/>
      <c r="ZF186" s="2"/>
      <c r="ZG186" s="2"/>
      <c r="ZH186" s="2"/>
      <c r="ZI186" s="2"/>
      <c r="ZJ186" s="2"/>
      <c r="ZK186" s="2"/>
      <c r="ZL186" s="2"/>
      <c r="ZM186" s="2"/>
      <c r="ZN186" s="2"/>
      <c r="ZO186" s="2"/>
      <c r="ZP186" s="2"/>
      <c r="ZQ186" s="2"/>
      <c r="ZR186" s="2"/>
      <c r="ZS186" s="2"/>
      <c r="ZT186" s="2"/>
      <c r="ZU186" s="2"/>
      <c r="ZV186" s="2"/>
      <c r="ZW186" s="2"/>
      <c r="ZX186" s="2"/>
      <c r="ZY186" s="2"/>
      <c r="ZZ186" s="2"/>
      <c r="AAA186" s="2"/>
      <c r="AAB186" s="2"/>
      <c r="AAC186" s="2"/>
      <c r="AAD186" s="2"/>
      <c r="AAE186" s="2"/>
      <c r="AAF186" s="2"/>
      <c r="AAG186" s="2"/>
      <c r="AAH186" s="2"/>
      <c r="AAI186" s="2"/>
      <c r="AAJ186" s="2"/>
      <c r="AAK186" s="2"/>
      <c r="AAL186" s="2"/>
      <c r="AAM186" s="2"/>
      <c r="AAN186" s="2"/>
      <c r="AAO186" s="2"/>
      <c r="AAP186" s="2"/>
      <c r="AAQ186" s="2"/>
      <c r="AAR186" s="2"/>
      <c r="AAS186" s="2"/>
      <c r="AAT186" s="2"/>
      <c r="AAU186" s="2"/>
      <c r="AAV186" s="2"/>
      <c r="AAW186" s="2"/>
      <c r="AAX186" s="2"/>
      <c r="AAY186" s="2"/>
      <c r="AAZ186" s="2"/>
      <c r="ABA186" s="2"/>
      <c r="ABB186" s="2"/>
      <c r="ABC186" s="2"/>
      <c r="ABD186" s="2"/>
      <c r="ABE186" s="2"/>
      <c r="ABF186" s="2"/>
      <c r="ABG186" s="2"/>
      <c r="ABH186" s="2"/>
      <c r="ABI186" s="2"/>
      <c r="ABJ186" s="2"/>
      <c r="ABK186" s="2"/>
      <c r="ABL186" s="2"/>
      <c r="ABM186" s="2"/>
      <c r="ABN186" s="2"/>
      <c r="ABO186" s="2"/>
      <c r="ABP186" s="2"/>
      <c r="ABQ186" s="2"/>
      <c r="ABR186" s="2"/>
      <c r="ABS186" s="2"/>
      <c r="ABT186" s="2"/>
      <c r="ABU186" s="2"/>
      <c r="ABV186" s="2"/>
      <c r="ABW186" s="2"/>
      <c r="ABX186" s="2"/>
      <c r="ABY186" s="2"/>
      <c r="ABZ186" s="2"/>
      <c r="ACA186" s="2"/>
      <c r="ACB186" s="2"/>
      <c r="ACC186" s="2"/>
      <c r="ACD186" s="2"/>
      <c r="ACE186" s="2"/>
      <c r="ACF186" s="2"/>
      <c r="ACG186" s="2"/>
      <c r="ACH186" s="2"/>
      <c r="ACI186" s="2"/>
      <c r="ACJ186" s="2"/>
      <c r="ACK186" s="2"/>
      <c r="ACL186" s="2"/>
      <c r="ACM186" s="2"/>
      <c r="ACN186" s="2"/>
      <c r="ACO186" s="2"/>
      <c r="ACP186" s="2"/>
      <c r="ACQ186" s="2"/>
      <c r="ACR186" s="2"/>
      <c r="ACS186" s="2"/>
      <c r="ACT186" s="2"/>
      <c r="ACU186" s="2"/>
      <c r="ACV186" s="2"/>
      <c r="ACW186" s="2"/>
      <c r="ACX186" s="2"/>
      <c r="ACY186" s="2"/>
      <c r="ACZ186" s="2"/>
      <c r="ADA186" s="2"/>
      <c r="ADB186" s="2"/>
      <c r="ADC186" s="2"/>
      <c r="ADD186" s="2"/>
      <c r="ADE186" s="2"/>
      <c r="ADF186" s="2"/>
      <c r="ADG186" s="2"/>
      <c r="ADH186" s="2"/>
      <c r="ADI186" s="2"/>
      <c r="ADJ186" s="2"/>
      <c r="ADK186" s="2"/>
      <c r="ADL186" s="2"/>
      <c r="ADM186" s="2"/>
      <c r="ADN186" s="2"/>
      <c r="ADO186" s="2"/>
      <c r="ADP186" s="2"/>
      <c r="ADQ186" s="2"/>
      <c r="ADR186" s="2"/>
      <c r="ADS186" s="2"/>
      <c r="ADT186" s="2"/>
      <c r="ADU186" s="2"/>
      <c r="ADV186" s="2"/>
      <c r="ADW186" s="2"/>
      <c r="ADX186" s="2"/>
      <c r="ADY186" s="2"/>
      <c r="ADZ186" s="2"/>
      <c r="AEA186" s="2"/>
      <c r="AEB186" s="2"/>
      <c r="AEC186" s="2"/>
      <c r="AED186" s="2"/>
      <c r="AEE186" s="2"/>
      <c r="AEF186" s="2"/>
      <c r="AEG186" s="2"/>
      <c r="AEH186" s="2"/>
      <c r="AEI186" s="2"/>
      <c r="AEJ186" s="2"/>
      <c r="AEK186" s="2"/>
      <c r="AEL186" s="2"/>
      <c r="AEM186" s="2"/>
      <c r="AEN186" s="2"/>
      <c r="AEO186" s="2"/>
      <c r="AEP186" s="2"/>
      <c r="AEQ186" s="2"/>
      <c r="AER186" s="2"/>
      <c r="AES186" s="2"/>
      <c r="AET186" s="2"/>
      <c r="AEU186" s="2"/>
      <c r="AEV186" s="2"/>
      <c r="AEW186" s="2"/>
      <c r="AEX186" s="2"/>
      <c r="AEY186" s="2"/>
      <c r="AEZ186" s="2"/>
      <c r="AFA186" s="2"/>
      <c r="AFB186" s="2"/>
      <c r="AFC186" s="2"/>
      <c r="AFD186" s="2"/>
      <c r="AFE186" s="2"/>
      <c r="AFF186" s="2"/>
      <c r="AFG186" s="2"/>
      <c r="AFH186" s="2"/>
      <c r="AFI186" s="2"/>
      <c r="AFJ186" s="2"/>
      <c r="AFK186" s="2"/>
      <c r="AFL186" s="2"/>
      <c r="AFM186" s="2"/>
      <c r="AFN186" s="2"/>
      <c r="AFO186" s="2"/>
      <c r="AFP186" s="2"/>
      <c r="AFQ186" s="2"/>
      <c r="AFR186" s="2"/>
      <c r="AFS186" s="2"/>
      <c r="AFT186" s="2"/>
      <c r="AFU186" s="2"/>
      <c r="AFV186" s="2"/>
      <c r="AFW186" s="2"/>
      <c r="AFX186" s="2"/>
      <c r="AFY186" s="2"/>
      <c r="AFZ186" s="2"/>
      <c r="AGA186" s="2"/>
      <c r="AGB186" s="2"/>
      <c r="AGC186" s="2"/>
      <c r="AGD186" s="2"/>
      <c r="AGE186" s="2"/>
      <c r="AGF186" s="2"/>
      <c r="AGG186" s="2"/>
      <c r="AGH186" s="2"/>
      <c r="AGI186" s="2"/>
      <c r="AGJ186" s="2"/>
      <c r="AGK186" s="2"/>
      <c r="AGL186" s="2"/>
      <c r="AGM186" s="2"/>
      <c r="AGN186" s="2"/>
      <c r="AGO186" s="2"/>
      <c r="AGP186" s="2"/>
      <c r="AGQ186" s="2"/>
      <c r="AGR186" s="2"/>
      <c r="AGS186" s="2"/>
      <c r="AGT186" s="2"/>
      <c r="AGU186" s="2"/>
      <c r="AGV186" s="2"/>
      <c r="AGW186" s="2"/>
      <c r="AGX186" s="2"/>
      <c r="AGY186" s="2"/>
      <c r="AGZ186" s="2"/>
      <c r="AHA186" s="2"/>
      <c r="AHB186" s="2"/>
      <c r="AHC186" s="2"/>
      <c r="AHD186" s="2"/>
      <c r="AHE186" s="2"/>
      <c r="AHF186" s="2"/>
      <c r="AHG186" s="2"/>
      <c r="AHH186" s="2"/>
      <c r="AHI186" s="2"/>
      <c r="AHJ186" s="2"/>
      <c r="AHK186" s="2"/>
      <c r="AHL186" s="2"/>
      <c r="AHM186" s="2"/>
      <c r="AHN186" s="2"/>
      <c r="AHO186" s="2"/>
      <c r="AHP186" s="2"/>
      <c r="AHQ186" s="2"/>
      <c r="AHR186" s="2"/>
      <c r="AHS186" s="2"/>
      <c r="AHT186" s="2"/>
      <c r="AHU186" s="2"/>
      <c r="AHV186" s="2"/>
      <c r="AHW186" s="2"/>
      <c r="AHX186" s="2"/>
      <c r="AHY186" s="2"/>
      <c r="AHZ186" s="2"/>
      <c r="AIA186" s="2"/>
      <c r="AIB186" s="2"/>
      <c r="AIC186" s="2"/>
      <c r="AID186" s="2"/>
      <c r="AIE186" s="2"/>
      <c r="AIF186" s="2"/>
      <c r="AIG186" s="2"/>
      <c r="AIH186" s="2"/>
      <c r="AII186" s="2"/>
      <c r="AIJ186" s="2"/>
      <c r="AIK186" s="2"/>
      <c r="AIL186" s="2"/>
      <c r="AIM186" s="2"/>
      <c r="AIN186" s="2"/>
      <c r="AIO186" s="2"/>
      <c r="AIP186" s="2"/>
      <c r="AIQ186" s="2"/>
      <c r="AIR186" s="2"/>
      <c r="AIS186" s="2"/>
      <c r="AIT186" s="2"/>
      <c r="AIU186" s="2"/>
      <c r="AIV186" s="2"/>
      <c r="AIW186" s="2"/>
      <c r="AIX186" s="2"/>
      <c r="AIY186" s="2"/>
      <c r="AIZ186" s="2"/>
      <c r="AJA186" s="2"/>
      <c r="AJB186" s="2"/>
      <c r="AJC186" s="2"/>
      <c r="AJD186" s="2"/>
      <c r="AJE186" s="2"/>
      <c r="AJF186" s="2"/>
      <c r="AJG186" s="2"/>
      <c r="AJH186" s="2"/>
      <c r="AJI186" s="2"/>
      <c r="AJJ186" s="2"/>
      <c r="AJK186" s="2"/>
      <c r="AJL186" s="2"/>
      <c r="AJM186" s="2"/>
      <c r="AJN186" s="2"/>
      <c r="AJO186" s="2"/>
      <c r="AJP186" s="2"/>
      <c r="AJQ186" s="2"/>
      <c r="AJR186" s="2"/>
      <c r="AJS186" s="2"/>
      <c r="AJT186" s="2"/>
      <c r="AJU186" s="2"/>
      <c r="AJV186" s="2"/>
      <c r="AJW186" s="2"/>
      <c r="AJX186" s="2"/>
      <c r="AJY186" s="2"/>
      <c r="AJZ186" s="2"/>
      <c r="AKA186" s="2"/>
      <c r="AKB186" s="2"/>
      <c r="AKC186" s="2"/>
      <c r="AKD186" s="2"/>
      <c r="AKE186" s="2"/>
      <c r="AKF186" s="2"/>
      <c r="AKG186" s="2"/>
      <c r="AKH186" s="2"/>
      <c r="AKI186" s="2"/>
      <c r="AKJ186" s="2"/>
      <c r="AKK186" s="2"/>
      <c r="AKL186" s="2"/>
      <c r="AKM186" s="2"/>
      <c r="AKN186" s="2"/>
      <c r="AKO186" s="2"/>
      <c r="AKP186" s="2"/>
      <c r="AKQ186" s="2"/>
      <c r="AKR186" s="2"/>
      <c r="AKS186" s="2"/>
      <c r="AKT186" s="2"/>
      <c r="AKU186" s="2"/>
      <c r="AKV186" s="2"/>
      <c r="AKW186" s="2"/>
      <c r="AKX186" s="2"/>
      <c r="AKY186" s="2"/>
      <c r="AKZ186" s="2"/>
      <c r="ALA186" s="2"/>
      <c r="ALB186" s="2"/>
      <c r="ALC186" s="2"/>
      <c r="ALD186" s="2"/>
      <c r="ALE186" s="2"/>
      <c r="ALF186" s="2"/>
      <c r="ALG186" s="2"/>
      <c r="ALH186" s="2"/>
      <c r="ALI186" s="2"/>
      <c r="ALJ186" s="2"/>
      <c r="ALK186" s="2"/>
      <c r="ALL186" s="2"/>
      <c r="ALM186" s="2"/>
      <c r="ALN186" s="2"/>
      <c r="ALO186" s="2"/>
      <c r="ALP186" s="2"/>
      <c r="ALQ186" s="2"/>
      <c r="ALR186" s="2"/>
      <c r="ALS186" s="2"/>
      <c r="ALT186" s="2"/>
      <c r="ALU186" s="2"/>
      <c r="ALV186" s="2"/>
      <c r="ALW186" s="2"/>
      <c r="ALX186" s="2"/>
      <c r="ALY186" s="2"/>
      <c r="ALZ186" s="2"/>
      <c r="AMA186" s="2"/>
      <c r="AMB186" s="2"/>
      <c r="AMC186" s="2"/>
      <c r="AMD186" s="2"/>
      <c r="AME186" s="2"/>
      <c r="AMF186" s="2"/>
      <c r="AMG186" s="2"/>
      <c r="AMH186" s="2"/>
      <c r="AMI186" s="2"/>
      <c r="AMJ186" s="2"/>
      <c r="AMK186" s="2"/>
    </row>
    <row r="193" spans="1:4" x14ac:dyDescent="0.25">
      <c r="A193" s="405">
        <v>45992</v>
      </c>
      <c r="B193" s="404">
        <v>0.3</v>
      </c>
      <c r="C193" s="404">
        <v>0.20300000000000001</v>
      </c>
      <c r="D193" s="404">
        <v>0.11700000000000001</v>
      </c>
    </row>
    <row r="194" spans="1:4" x14ac:dyDescent="0.25">
      <c r="A194" s="405">
        <v>45993</v>
      </c>
      <c r="B194" s="404">
        <v>1.5</v>
      </c>
      <c r="C194" s="404">
        <v>0.19400000000000001</v>
      </c>
      <c r="D194" s="404">
        <v>0.129</v>
      </c>
    </row>
    <row r="195" spans="1:4" x14ac:dyDescent="0.25">
      <c r="A195" s="405">
        <v>45994</v>
      </c>
      <c r="B195" s="404">
        <v>13.7</v>
      </c>
      <c r="C195" s="404">
        <v>0.20200000000000001</v>
      </c>
      <c r="D195" s="404">
        <v>0.19800000000000001</v>
      </c>
    </row>
    <row r="196" spans="1:4" x14ac:dyDescent="0.25">
      <c r="A196" s="405">
        <v>45995</v>
      </c>
      <c r="B196" s="404">
        <v>0.2</v>
      </c>
      <c r="C196" s="404">
        <v>0.193</v>
      </c>
      <c r="D196" s="404">
        <v>0.216</v>
      </c>
    </row>
    <row r="197" spans="1:4" x14ac:dyDescent="0.25">
      <c r="A197" s="405">
        <v>45996</v>
      </c>
      <c r="B197" s="404">
        <v>0.1</v>
      </c>
      <c r="C197" s="404">
        <v>0.218</v>
      </c>
      <c r="D197" s="404">
        <v>0.214</v>
      </c>
    </row>
    <row r="198" spans="1:4" x14ac:dyDescent="0.25">
      <c r="A198" s="405">
        <v>45997</v>
      </c>
      <c r="B198" s="404">
        <v>0</v>
      </c>
      <c r="C198" s="404">
        <v>0.23300000000000001</v>
      </c>
      <c r="D198" s="404">
        <v>0.20100000000000001</v>
      </c>
    </row>
    <row r="199" spans="1:4" x14ac:dyDescent="0.25">
      <c r="A199" s="405">
        <v>45998</v>
      </c>
      <c r="B199" s="404">
        <v>0.1</v>
      </c>
      <c r="C199" s="404">
        <v>0.19800000000000001</v>
      </c>
      <c r="D199" s="404">
        <v>0.114</v>
      </c>
    </row>
    <row r="200" spans="1:4" x14ac:dyDescent="0.25">
      <c r="A200" s="405">
        <v>45999</v>
      </c>
      <c r="B200" s="404">
        <v>0</v>
      </c>
      <c r="C200" s="404">
        <v>0.189</v>
      </c>
      <c r="D200" s="404">
        <v>0.129</v>
      </c>
    </row>
    <row r="201" spans="1:4" x14ac:dyDescent="0.25">
      <c r="A201" s="405">
        <v>46000</v>
      </c>
      <c r="B201" s="404">
        <v>0</v>
      </c>
      <c r="C201" s="404">
        <v>0.186</v>
      </c>
      <c r="D201" s="404">
        <v>0.186</v>
      </c>
    </row>
    <row r="202" spans="1:4" x14ac:dyDescent="0.25">
      <c r="A202" s="405">
        <v>46001</v>
      </c>
      <c r="B202" s="404">
        <v>0</v>
      </c>
      <c r="C202" s="404">
        <v>0.183</v>
      </c>
      <c r="D202" s="404">
        <v>0.19</v>
      </c>
    </row>
    <row r="203" spans="1:4" x14ac:dyDescent="0.25">
      <c r="A203" s="405">
        <v>46002</v>
      </c>
      <c r="B203" s="404">
        <v>0</v>
      </c>
      <c r="C203" s="404">
        <v>0.183</v>
      </c>
      <c r="D203" s="404">
        <v>0.17100000000000001</v>
      </c>
    </row>
    <row r="204" spans="1:4" x14ac:dyDescent="0.25">
      <c r="A204" s="405">
        <v>46003</v>
      </c>
      <c r="B204" s="404">
        <v>0</v>
      </c>
      <c r="C204" s="404">
        <v>0.18099999999999999</v>
      </c>
      <c r="D204" s="404">
        <v>0.13200000000000001</v>
      </c>
    </row>
    <row r="205" spans="1:4" x14ac:dyDescent="0.25">
      <c r="A205" s="405">
        <v>46004</v>
      </c>
      <c r="B205" s="404">
        <v>0</v>
      </c>
      <c r="C205" s="404">
        <v>0.17399999999999999</v>
      </c>
      <c r="D205" s="404">
        <v>0.10100000000000001</v>
      </c>
    </row>
    <row r="206" spans="1:4" x14ac:dyDescent="0.25">
      <c r="A206" s="405">
        <v>46005</v>
      </c>
      <c r="B206" s="404">
        <v>0.9</v>
      </c>
      <c r="C206" s="404">
        <v>0.17699999999999999</v>
      </c>
      <c r="D206" s="404">
        <v>0.114</v>
      </c>
    </row>
    <row r="207" spans="1:4" x14ac:dyDescent="0.25">
      <c r="A207" s="405">
        <v>46006</v>
      </c>
      <c r="B207" s="404">
        <v>0.3</v>
      </c>
      <c r="C207" s="404">
        <v>0.17799999999999999</v>
      </c>
      <c r="D207" s="404">
        <v>0.13700000000000001</v>
      </c>
    </row>
    <row r="208" spans="1:4" x14ac:dyDescent="0.25">
      <c r="A208" s="405">
        <v>46007</v>
      </c>
      <c r="B208" s="404">
        <v>13.8</v>
      </c>
      <c r="C208" s="404">
        <v>7.6999999999999999E-2</v>
      </c>
      <c r="D208" s="404">
        <v>9.0999999999999998E-2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H498"/>
  <sheetViews>
    <sheetView tabSelected="1" topLeftCell="A447" zoomScale="115" zoomScaleNormal="115" workbookViewId="0">
      <selection activeCell="L464" sqref="L464"/>
    </sheetView>
  </sheetViews>
  <sheetFormatPr baseColWidth="10" defaultColWidth="8.88671875" defaultRowHeight="13.8" outlineLevelRow="1" x14ac:dyDescent="0.25"/>
  <cols>
    <col min="1" max="1" width="11" bestFit="1" customWidth="1"/>
    <col min="2" max="3" width="9.21875" style="1" bestFit="1" customWidth="1"/>
    <col min="4" max="4" width="11" bestFit="1" customWidth="1"/>
    <col min="5" max="5" width="12.21875" bestFit="1" customWidth="1"/>
    <col min="6" max="7" width="11.77734375" customWidth="1"/>
    <col min="8" max="8" width="12.5546875" bestFit="1" customWidth="1"/>
    <col min="9" max="9" width="10.44140625" customWidth="1"/>
    <col min="10" max="10" width="11" bestFit="1" customWidth="1"/>
    <col min="11" max="11" width="10.109375" bestFit="1" customWidth="1"/>
    <col min="12" max="12" width="11.5546875" bestFit="1" customWidth="1"/>
    <col min="13" max="13" width="11" bestFit="1" customWidth="1"/>
    <col min="14" max="14" width="8" bestFit="1" customWidth="1"/>
    <col min="15" max="15" width="10.44140625" customWidth="1"/>
    <col min="16" max="16" width="11" bestFit="1" customWidth="1"/>
    <col min="17" max="17" width="10.109375" bestFit="1" customWidth="1"/>
    <col min="18" max="18" width="10" bestFit="1" customWidth="1"/>
    <col min="19" max="19" width="11.109375" bestFit="1" customWidth="1"/>
    <col min="20" max="20" width="10" bestFit="1" customWidth="1"/>
    <col min="21" max="21" width="10.109375" bestFit="1" customWidth="1"/>
    <col min="22" max="25" width="8.77734375" customWidth="1"/>
    <col min="26" max="26" width="10.109375" customWidth="1"/>
    <col min="27" max="30" width="8.77734375" customWidth="1"/>
    <col min="31" max="31" width="10.109375" customWidth="1"/>
    <col min="32" max="35" width="8.77734375" customWidth="1"/>
    <col min="36" max="36" width="10.109375" customWidth="1"/>
    <col min="37" max="40" width="8.77734375" customWidth="1"/>
    <col min="41" max="41" width="11" bestFit="1" customWidth="1"/>
    <col min="42" max="45" width="9.77734375" customWidth="1"/>
    <col min="46" max="46" width="9.77734375" style="2" customWidth="1"/>
    <col min="47" max="50" width="8.77734375" style="2" customWidth="1"/>
    <col min="51" max="51" width="9.77734375" style="284" customWidth="1"/>
    <col min="52" max="55" width="8.77734375" style="2" customWidth="1"/>
    <col min="56" max="1038" width="11.44140625" style="2" customWidth="1"/>
  </cols>
  <sheetData>
    <row r="1" spans="1:51" ht="24.6" x14ac:dyDescent="0.4">
      <c r="A1" s="762" t="s">
        <v>0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R1" s="602"/>
      <c r="AS1" s="602"/>
    </row>
    <row r="2" spans="1:51" s="4" customFormat="1" ht="15.6" x14ac:dyDescent="0.3">
      <c r="A2" s="772" t="s">
        <v>1</v>
      </c>
      <c r="B2" s="772"/>
      <c r="C2" s="772"/>
      <c r="D2" s="771" t="s">
        <v>2</v>
      </c>
      <c r="E2" s="771"/>
      <c r="F2" s="771"/>
      <c r="G2" s="772" t="s">
        <v>3</v>
      </c>
      <c r="H2" s="772"/>
      <c r="I2" s="772"/>
      <c r="J2" s="773" t="s">
        <v>4</v>
      </c>
      <c r="K2" s="773"/>
      <c r="L2" s="773"/>
      <c r="M2" s="772" t="s">
        <v>5</v>
      </c>
      <c r="N2" s="772"/>
      <c r="O2" s="772"/>
      <c r="P2" s="775" t="s">
        <v>6</v>
      </c>
      <c r="Q2" s="775"/>
      <c r="R2" s="775"/>
      <c r="S2" s="772" t="s">
        <v>7</v>
      </c>
      <c r="T2" s="772"/>
      <c r="U2" s="772"/>
      <c r="V2" s="773" t="s">
        <v>8</v>
      </c>
      <c r="W2" s="773"/>
      <c r="X2" s="773"/>
      <c r="Y2" s="774" t="s">
        <v>9</v>
      </c>
      <c r="Z2" s="774"/>
      <c r="AA2" s="774"/>
      <c r="AB2" s="773" t="s">
        <v>10</v>
      </c>
      <c r="AC2" s="773"/>
      <c r="AD2" s="773"/>
      <c r="AE2" s="773"/>
      <c r="AF2" s="773"/>
      <c r="AG2" s="770" t="s">
        <v>11</v>
      </c>
      <c r="AH2" s="770"/>
      <c r="AI2" s="770"/>
      <c r="AJ2" s="770"/>
      <c r="AK2" s="770"/>
      <c r="AL2" s="3"/>
      <c r="AM2" s="585"/>
      <c r="AN2" s="585"/>
      <c r="AO2" s="771" t="s">
        <v>12</v>
      </c>
      <c r="AP2" s="771"/>
      <c r="AQ2" s="771"/>
      <c r="AR2" s="603"/>
      <c r="AS2" s="603"/>
      <c r="AY2" s="285"/>
    </row>
    <row r="3" spans="1:51" s="4" customFormat="1" x14ac:dyDescent="0.25">
      <c r="A3" s="5" t="s">
        <v>13</v>
      </c>
      <c r="B3" s="6" t="s">
        <v>14</v>
      </c>
      <c r="C3" s="7" t="s">
        <v>15</v>
      </c>
      <c r="D3" s="8" t="s">
        <v>13</v>
      </c>
      <c r="E3" s="9" t="s">
        <v>14</v>
      </c>
      <c r="F3" s="10" t="s">
        <v>15</v>
      </c>
      <c r="G3" s="5" t="s">
        <v>13</v>
      </c>
      <c r="H3" s="6" t="s">
        <v>14</v>
      </c>
      <c r="I3" s="7" t="s">
        <v>15</v>
      </c>
      <c r="J3" s="11" t="s">
        <v>13</v>
      </c>
      <c r="K3" s="12" t="s">
        <v>14</v>
      </c>
      <c r="L3" s="13" t="s">
        <v>15</v>
      </c>
      <c r="M3" s="5" t="s">
        <v>13</v>
      </c>
      <c r="N3" s="6" t="s">
        <v>14</v>
      </c>
      <c r="O3" s="7" t="s">
        <v>15</v>
      </c>
      <c r="P3" s="14" t="s">
        <v>13</v>
      </c>
      <c r="Q3" s="12" t="s">
        <v>14</v>
      </c>
      <c r="R3" s="15" t="s">
        <v>15</v>
      </c>
      <c r="S3" s="5" t="s">
        <v>13</v>
      </c>
      <c r="T3" s="6" t="s">
        <v>14</v>
      </c>
      <c r="U3" s="7" t="s">
        <v>15</v>
      </c>
      <c r="V3" s="11" t="s">
        <v>13</v>
      </c>
      <c r="W3" s="12" t="s">
        <v>14</v>
      </c>
      <c r="X3" s="13" t="s">
        <v>15</v>
      </c>
      <c r="Y3" s="16" t="s">
        <v>13</v>
      </c>
      <c r="Z3" s="6" t="s">
        <v>14</v>
      </c>
      <c r="AA3" s="17" t="s">
        <v>15</v>
      </c>
      <c r="AB3" s="11" t="s">
        <v>13</v>
      </c>
      <c r="AC3" s="14"/>
      <c r="AD3" s="14"/>
      <c r="AE3" s="12" t="s">
        <v>14</v>
      </c>
      <c r="AF3" s="13" t="s">
        <v>15</v>
      </c>
      <c r="AG3" s="5" t="s">
        <v>13</v>
      </c>
      <c r="AH3" s="16"/>
      <c r="AI3" s="16"/>
      <c r="AJ3" s="6" t="s">
        <v>14</v>
      </c>
      <c r="AK3" s="17" t="s">
        <v>15</v>
      </c>
      <c r="AL3" s="17"/>
      <c r="AM3" s="593"/>
      <c r="AN3" s="593"/>
      <c r="AO3" s="8" t="s">
        <v>13</v>
      </c>
      <c r="AP3" s="9" t="s">
        <v>14</v>
      </c>
      <c r="AQ3" s="10" t="s">
        <v>15</v>
      </c>
      <c r="AR3" s="604"/>
      <c r="AS3" s="604"/>
      <c r="AY3" s="285"/>
    </row>
    <row r="4" spans="1:51" s="4" customFormat="1" x14ac:dyDescent="0.25">
      <c r="A4" s="18">
        <v>43374</v>
      </c>
      <c r="B4" s="19">
        <v>4.7</v>
      </c>
      <c r="C4" s="20">
        <v>0.44600000000000001</v>
      </c>
      <c r="D4" s="21">
        <v>43405</v>
      </c>
      <c r="E4" s="22">
        <v>0.4</v>
      </c>
      <c r="F4" s="23">
        <v>0.40100000000000002</v>
      </c>
      <c r="G4" s="24">
        <v>43435</v>
      </c>
      <c r="H4" s="25">
        <v>0</v>
      </c>
      <c r="I4" s="26">
        <v>0.51700000000000002</v>
      </c>
      <c r="J4" s="27">
        <v>43466</v>
      </c>
      <c r="K4" s="28">
        <v>0</v>
      </c>
      <c r="L4" s="29">
        <v>0.23200000000000001</v>
      </c>
      <c r="M4" s="30">
        <v>43497</v>
      </c>
      <c r="N4" s="31">
        <v>17</v>
      </c>
      <c r="O4" s="32">
        <v>0.56299999999999994</v>
      </c>
      <c r="P4" s="33">
        <v>43525</v>
      </c>
      <c r="Q4" s="28">
        <v>0</v>
      </c>
      <c r="R4" s="34">
        <v>0.25600000000000001</v>
      </c>
      <c r="S4" s="30">
        <v>43556</v>
      </c>
      <c r="T4" s="35">
        <v>3.5</v>
      </c>
      <c r="U4" s="36">
        <v>0.308</v>
      </c>
      <c r="V4" s="37">
        <v>43586</v>
      </c>
      <c r="W4" s="38">
        <v>0</v>
      </c>
      <c r="X4" s="39">
        <v>0.84499999999999997</v>
      </c>
      <c r="Y4" s="40">
        <v>43617</v>
      </c>
      <c r="Z4" s="41">
        <v>0</v>
      </c>
      <c r="AA4" s="42">
        <v>0.96199999999999997</v>
      </c>
      <c r="AB4" s="27">
        <v>43647</v>
      </c>
      <c r="AC4" s="547"/>
      <c r="AD4" s="547"/>
      <c r="AE4" s="28">
        <v>0</v>
      </c>
      <c r="AF4" s="29">
        <v>0.42399999999999999</v>
      </c>
      <c r="AG4" s="30">
        <v>43678</v>
      </c>
      <c r="AH4" s="114"/>
      <c r="AI4" s="114"/>
      <c r="AJ4" s="35">
        <v>0</v>
      </c>
      <c r="AK4" s="43">
        <v>0.219</v>
      </c>
      <c r="AL4" s="43"/>
      <c r="AM4" s="594"/>
      <c r="AN4" s="594"/>
      <c r="AO4" s="44">
        <v>43709</v>
      </c>
      <c r="AP4" s="45">
        <v>0</v>
      </c>
      <c r="AQ4" s="46">
        <v>0.16</v>
      </c>
      <c r="AR4" s="605"/>
      <c r="AS4" s="605"/>
      <c r="AY4" s="285"/>
    </row>
    <row r="5" spans="1:51" s="4" customFormat="1" x14ac:dyDescent="0.25">
      <c r="A5" s="30">
        <v>43375</v>
      </c>
      <c r="B5" s="31">
        <v>0</v>
      </c>
      <c r="C5" s="32">
        <v>0.442</v>
      </c>
      <c r="D5" s="44">
        <v>43406</v>
      </c>
      <c r="E5" s="47">
        <v>0</v>
      </c>
      <c r="F5" s="48">
        <v>0.379</v>
      </c>
      <c r="G5" s="49">
        <v>43436</v>
      </c>
      <c r="H5" s="50">
        <v>0</v>
      </c>
      <c r="I5" s="51">
        <v>0.51700000000000002</v>
      </c>
      <c r="J5" s="27">
        <v>43467</v>
      </c>
      <c r="K5" s="28">
        <v>0</v>
      </c>
      <c r="L5" s="29">
        <v>0.23200000000000001</v>
      </c>
      <c r="M5" s="30">
        <v>43498</v>
      </c>
      <c r="N5" s="31">
        <v>6.1</v>
      </c>
      <c r="O5" s="32">
        <v>0.44400000000000001</v>
      </c>
      <c r="P5" s="33">
        <v>43526</v>
      </c>
      <c r="Q5" s="28">
        <v>0</v>
      </c>
      <c r="R5" s="34">
        <v>0.26500000000000001</v>
      </c>
      <c r="S5" s="30">
        <v>43557</v>
      </c>
      <c r="T5" s="35">
        <v>0</v>
      </c>
      <c r="U5" s="36">
        <v>0.314</v>
      </c>
      <c r="V5" s="37">
        <v>43587</v>
      </c>
      <c r="W5" s="38">
        <v>0</v>
      </c>
      <c r="X5" s="39">
        <v>0.93600000000000005</v>
      </c>
      <c r="Y5" s="30">
        <v>43618</v>
      </c>
      <c r="Z5" s="35">
        <v>0</v>
      </c>
      <c r="AA5" s="43">
        <v>1.006</v>
      </c>
      <c r="AB5" s="27">
        <v>43648</v>
      </c>
      <c r="AC5" s="547"/>
      <c r="AD5" s="547"/>
      <c r="AE5" s="28">
        <v>0</v>
      </c>
      <c r="AF5" s="29">
        <v>0.40300000000000002</v>
      </c>
      <c r="AG5" s="30">
        <v>43679</v>
      </c>
      <c r="AH5" s="114"/>
      <c r="AI5" s="114"/>
      <c r="AJ5" s="35">
        <v>0</v>
      </c>
      <c r="AK5" s="43">
        <v>0.21299999999999999</v>
      </c>
      <c r="AL5" s="43"/>
      <c r="AM5" s="594"/>
      <c r="AN5" s="594"/>
      <c r="AO5" s="44">
        <v>43710</v>
      </c>
      <c r="AP5" s="45">
        <v>0</v>
      </c>
      <c r="AQ5" s="46">
        <v>0.151</v>
      </c>
      <c r="AR5" s="605"/>
      <c r="AS5" s="605"/>
      <c r="AY5" s="285"/>
    </row>
    <row r="6" spans="1:51" s="4" customFormat="1" x14ac:dyDescent="0.25">
      <c r="A6" s="30">
        <v>43376</v>
      </c>
      <c r="B6" s="31">
        <v>0</v>
      </c>
      <c r="C6" s="32">
        <v>0.43099999999999999</v>
      </c>
      <c r="D6" s="44">
        <v>43407</v>
      </c>
      <c r="E6" s="47">
        <v>0.1</v>
      </c>
      <c r="F6" s="48">
        <v>0.36599999999999999</v>
      </c>
      <c r="G6" s="49">
        <v>43437</v>
      </c>
      <c r="H6" s="50">
        <v>0</v>
      </c>
      <c r="I6" s="51">
        <v>0.47099999999999997</v>
      </c>
      <c r="J6" s="27">
        <v>43468</v>
      </c>
      <c r="K6" s="28">
        <v>0</v>
      </c>
      <c r="L6" s="29">
        <v>0.223</v>
      </c>
      <c r="M6" s="30">
        <v>43499</v>
      </c>
      <c r="N6" s="31">
        <v>0</v>
      </c>
      <c r="O6" s="32">
        <v>0.371</v>
      </c>
      <c r="P6" s="33">
        <v>43527</v>
      </c>
      <c r="Q6" s="28">
        <v>0</v>
      </c>
      <c r="R6" s="34">
        <v>0.26300000000000001</v>
      </c>
      <c r="S6" s="30">
        <v>43558</v>
      </c>
      <c r="T6" s="35">
        <v>0</v>
      </c>
      <c r="U6" s="36">
        <v>0.30499999999999999</v>
      </c>
      <c r="V6" s="37">
        <v>43588</v>
      </c>
      <c r="W6" s="38">
        <v>0</v>
      </c>
      <c r="X6" s="39">
        <v>0.93100000000000005</v>
      </c>
      <c r="Y6" s="30">
        <v>43619</v>
      </c>
      <c r="Z6" s="35">
        <v>0</v>
      </c>
      <c r="AA6" s="43">
        <v>0.98399999999999999</v>
      </c>
      <c r="AB6" s="27">
        <v>43649</v>
      </c>
      <c r="AC6" s="547"/>
      <c r="AD6" s="547"/>
      <c r="AE6" s="28">
        <v>0</v>
      </c>
      <c r="AF6" s="29">
        <v>0.39200000000000002</v>
      </c>
      <c r="AG6" s="30">
        <v>43680</v>
      </c>
      <c r="AH6" s="114"/>
      <c r="AI6" s="114"/>
      <c r="AJ6" s="35">
        <v>0</v>
      </c>
      <c r="AK6" s="43">
        <v>0.20699999999999999</v>
      </c>
      <c r="AL6" s="43"/>
      <c r="AM6" s="594"/>
      <c r="AN6" s="594"/>
      <c r="AO6" s="44">
        <v>43711</v>
      </c>
      <c r="AP6" s="45">
        <v>0</v>
      </c>
      <c r="AQ6" s="46">
        <v>0.14799999999999999</v>
      </c>
      <c r="AR6" s="605"/>
      <c r="AS6" s="605"/>
      <c r="AY6" s="285"/>
    </row>
    <row r="7" spans="1:51" s="4" customFormat="1" x14ac:dyDescent="0.25">
      <c r="A7" s="30">
        <v>43377</v>
      </c>
      <c r="B7" s="31">
        <v>0</v>
      </c>
      <c r="C7" s="32">
        <v>0.42399999999999999</v>
      </c>
      <c r="D7" s="44">
        <v>43408</v>
      </c>
      <c r="E7" s="47">
        <v>0</v>
      </c>
      <c r="F7" s="48">
        <v>0.35199999999999998</v>
      </c>
      <c r="G7" s="49">
        <v>43438</v>
      </c>
      <c r="H7" s="50">
        <v>0</v>
      </c>
      <c r="I7" s="51">
        <v>0.41399999999999998</v>
      </c>
      <c r="J7" s="27">
        <v>43469</v>
      </c>
      <c r="K7" s="28">
        <v>0</v>
      </c>
      <c r="L7" s="29">
        <v>0.23300000000000001</v>
      </c>
      <c r="M7" s="30">
        <v>43500</v>
      </c>
      <c r="N7" s="31">
        <v>0</v>
      </c>
      <c r="O7" s="32">
        <v>0.35099999999999998</v>
      </c>
      <c r="P7" s="33">
        <v>43528</v>
      </c>
      <c r="Q7" s="28">
        <v>0</v>
      </c>
      <c r="R7" s="34">
        <v>0.26400000000000001</v>
      </c>
      <c r="S7" s="30">
        <v>43559</v>
      </c>
      <c r="T7" s="35">
        <v>0</v>
      </c>
      <c r="U7" s="36">
        <v>0.28100000000000003</v>
      </c>
      <c r="V7" s="37">
        <v>43589</v>
      </c>
      <c r="W7" s="38">
        <v>0</v>
      </c>
      <c r="X7" s="39">
        <v>1.0289999999999999</v>
      </c>
      <c r="Y7" s="30">
        <v>43620</v>
      </c>
      <c r="Z7" s="35">
        <v>0</v>
      </c>
      <c r="AA7" s="43">
        <v>1.032</v>
      </c>
      <c r="AB7" s="27">
        <v>43650</v>
      </c>
      <c r="AC7" s="547"/>
      <c r="AD7" s="547"/>
      <c r="AE7" s="28">
        <v>0</v>
      </c>
      <c r="AF7" s="29">
        <v>0.372</v>
      </c>
      <c r="AG7" s="30">
        <v>43681</v>
      </c>
      <c r="AH7" s="114"/>
      <c r="AI7" s="114"/>
      <c r="AJ7" s="35">
        <v>0</v>
      </c>
      <c r="AK7" s="43">
        <v>0.20399999999999999</v>
      </c>
      <c r="AL7" s="43"/>
      <c r="AM7" s="594"/>
      <c r="AN7" s="594"/>
      <c r="AO7" s="44">
        <v>43712</v>
      </c>
      <c r="AP7" s="45">
        <v>7.4</v>
      </c>
      <c r="AQ7" s="46">
        <v>0.15</v>
      </c>
      <c r="AR7" s="605"/>
      <c r="AS7" s="605"/>
      <c r="AY7" s="285"/>
    </row>
    <row r="8" spans="1:51" x14ac:dyDescent="0.25">
      <c r="A8" s="30">
        <v>43378</v>
      </c>
      <c r="B8" s="31">
        <v>0</v>
      </c>
      <c r="C8" s="32">
        <v>0.41899999999999998</v>
      </c>
      <c r="D8" s="44">
        <v>43409</v>
      </c>
      <c r="E8" s="47">
        <v>27.4</v>
      </c>
      <c r="F8" s="48">
        <v>0.40100000000000002</v>
      </c>
      <c r="G8" s="49">
        <v>43439</v>
      </c>
      <c r="H8" s="50">
        <v>0</v>
      </c>
      <c r="I8" s="51">
        <v>0.41299999999999998</v>
      </c>
      <c r="J8" s="27">
        <v>43470</v>
      </c>
      <c r="K8" s="28">
        <v>0</v>
      </c>
      <c r="L8" s="29">
        <v>0.22800000000000001</v>
      </c>
      <c r="M8" s="30">
        <v>43501</v>
      </c>
      <c r="N8" s="31">
        <v>0</v>
      </c>
      <c r="O8" s="32">
        <v>0.33900000000000002</v>
      </c>
      <c r="P8" s="33">
        <v>43529</v>
      </c>
      <c r="Q8" s="28">
        <v>0</v>
      </c>
      <c r="R8" s="34">
        <v>0.26900000000000002</v>
      </c>
      <c r="S8" s="30">
        <v>43560</v>
      </c>
      <c r="T8" s="35">
        <v>16.5</v>
      </c>
      <c r="U8" s="36">
        <v>0.311</v>
      </c>
      <c r="V8" s="37">
        <v>43590</v>
      </c>
      <c r="W8" s="38">
        <v>0</v>
      </c>
      <c r="X8" s="39">
        <v>1.093</v>
      </c>
      <c r="Y8" s="30">
        <v>43621</v>
      </c>
      <c r="Z8" s="35">
        <v>0</v>
      </c>
      <c r="AA8" s="43">
        <v>1.0269999999999999</v>
      </c>
      <c r="AB8" s="27">
        <v>43651</v>
      </c>
      <c r="AC8" s="547"/>
      <c r="AD8" s="547"/>
      <c r="AE8" s="28">
        <v>0</v>
      </c>
      <c r="AF8" s="29">
        <v>0.36699999999999999</v>
      </c>
      <c r="AG8" s="30">
        <v>43682</v>
      </c>
      <c r="AH8" s="114"/>
      <c r="AI8" s="114"/>
      <c r="AJ8" s="35">
        <v>0</v>
      </c>
      <c r="AK8" s="43">
        <v>0.19600000000000001</v>
      </c>
      <c r="AL8" s="43"/>
      <c r="AM8" s="594"/>
      <c r="AN8" s="594"/>
      <c r="AO8" s="44">
        <v>43713</v>
      </c>
      <c r="AP8" s="45">
        <v>0</v>
      </c>
      <c r="AQ8" s="46">
        <v>0.17299999999999999</v>
      </c>
      <c r="AR8" s="605"/>
      <c r="AS8" s="605"/>
    </row>
    <row r="9" spans="1:51" x14ac:dyDescent="0.25">
      <c r="A9" s="30">
        <v>43379</v>
      </c>
      <c r="B9" s="31">
        <v>0</v>
      </c>
      <c r="C9" s="32">
        <v>0.41699999999999998</v>
      </c>
      <c r="D9" s="44">
        <v>43410</v>
      </c>
      <c r="E9" s="47">
        <v>0.1</v>
      </c>
      <c r="F9" s="48">
        <v>0.372</v>
      </c>
      <c r="G9" s="49">
        <v>43440</v>
      </c>
      <c r="H9" s="50">
        <v>0</v>
      </c>
      <c r="I9" s="51">
        <v>0.40300000000000002</v>
      </c>
      <c r="J9" s="27">
        <v>43471</v>
      </c>
      <c r="K9" s="28">
        <v>0</v>
      </c>
      <c r="L9" s="29">
        <v>0.22900000000000001</v>
      </c>
      <c r="M9" s="30">
        <v>43502</v>
      </c>
      <c r="N9" s="31">
        <v>0</v>
      </c>
      <c r="O9" s="32">
        <v>0.33</v>
      </c>
      <c r="P9" s="33">
        <v>43530</v>
      </c>
      <c r="Q9" s="28">
        <v>7.3</v>
      </c>
      <c r="R9" s="34">
        <v>0.28499999999999998</v>
      </c>
      <c r="S9" s="30">
        <v>43561</v>
      </c>
      <c r="T9" s="35">
        <v>22.2</v>
      </c>
      <c r="U9" s="36">
        <v>0.32700000000000001</v>
      </c>
      <c r="V9" s="37">
        <v>43591</v>
      </c>
      <c r="W9" s="38">
        <v>0</v>
      </c>
      <c r="X9" s="39">
        <v>1.046</v>
      </c>
      <c r="Y9" s="30">
        <v>43622</v>
      </c>
      <c r="Z9" s="35">
        <v>0</v>
      </c>
      <c r="AA9" s="43">
        <v>0.96299999999999997</v>
      </c>
      <c r="AB9" s="27">
        <v>43652</v>
      </c>
      <c r="AC9" s="547"/>
      <c r="AD9" s="547"/>
      <c r="AE9" s="28">
        <v>0</v>
      </c>
      <c r="AF9" s="29">
        <v>0.33400000000000002</v>
      </c>
      <c r="AG9" s="30">
        <v>43683</v>
      </c>
      <c r="AH9" s="114"/>
      <c r="AI9" s="114"/>
      <c r="AJ9" s="35">
        <v>0</v>
      </c>
      <c r="AK9" s="43">
        <v>0.191</v>
      </c>
      <c r="AL9" s="43"/>
      <c r="AM9" s="594"/>
      <c r="AN9" s="594"/>
      <c r="AO9" s="44">
        <v>43714</v>
      </c>
      <c r="AP9" s="45">
        <v>0</v>
      </c>
      <c r="AQ9" s="46">
        <v>0.156</v>
      </c>
      <c r="AR9" s="605"/>
      <c r="AS9" s="605"/>
    </row>
    <row r="10" spans="1:51" x14ac:dyDescent="0.25">
      <c r="A10" s="30">
        <v>43380</v>
      </c>
      <c r="B10" s="31">
        <v>0</v>
      </c>
      <c r="C10" s="32">
        <v>0.40799999999999997</v>
      </c>
      <c r="D10" s="44">
        <v>43411</v>
      </c>
      <c r="E10" s="47">
        <v>0</v>
      </c>
      <c r="F10" s="48">
        <v>0.36599999999999999</v>
      </c>
      <c r="G10" s="49">
        <v>43441</v>
      </c>
      <c r="H10" s="50">
        <v>0</v>
      </c>
      <c r="I10" s="51">
        <v>0.39400000000000002</v>
      </c>
      <c r="J10" s="27">
        <v>43472</v>
      </c>
      <c r="K10" s="28">
        <v>0</v>
      </c>
      <c r="L10" s="29">
        <v>0.224</v>
      </c>
      <c r="M10" s="30">
        <v>43503</v>
      </c>
      <c r="N10" s="31">
        <v>0</v>
      </c>
      <c r="O10" s="32">
        <v>0.32300000000000001</v>
      </c>
      <c r="P10" s="33">
        <v>43531</v>
      </c>
      <c r="Q10" s="28">
        <v>0</v>
      </c>
      <c r="R10" s="34">
        <v>0.28599999999999998</v>
      </c>
      <c r="S10" s="30">
        <v>43562</v>
      </c>
      <c r="T10" s="35">
        <v>9.8000000000000007</v>
      </c>
      <c r="U10" s="36">
        <v>0.33700000000000002</v>
      </c>
      <c r="V10" s="37">
        <v>43592</v>
      </c>
      <c r="W10" s="38">
        <v>0</v>
      </c>
      <c r="X10" s="39">
        <v>1.052</v>
      </c>
      <c r="Y10" s="30">
        <v>43623</v>
      </c>
      <c r="Z10" s="35">
        <v>0</v>
      </c>
      <c r="AA10" s="43">
        <v>0.86599999999999999</v>
      </c>
      <c r="AB10" s="27">
        <v>43653</v>
      </c>
      <c r="AC10" s="547"/>
      <c r="AD10" s="547"/>
      <c r="AE10" s="28">
        <v>0</v>
      </c>
      <c r="AF10" s="29">
        <v>0.32700000000000001</v>
      </c>
      <c r="AG10" s="30">
        <v>43684</v>
      </c>
      <c r="AH10" s="114"/>
      <c r="AI10" s="114"/>
      <c r="AJ10" s="35">
        <v>0</v>
      </c>
      <c r="AK10" s="43">
        <v>0.188</v>
      </c>
      <c r="AL10" s="43"/>
      <c r="AM10" s="594"/>
      <c r="AN10" s="594"/>
      <c r="AO10" s="44">
        <v>43715</v>
      </c>
      <c r="AP10" s="45">
        <v>0</v>
      </c>
      <c r="AQ10" s="46">
        <v>0.17</v>
      </c>
      <c r="AR10" s="605"/>
      <c r="AS10" s="605"/>
    </row>
    <row r="11" spans="1:51" x14ac:dyDescent="0.25">
      <c r="A11" s="30">
        <v>43381</v>
      </c>
      <c r="B11" s="31">
        <v>0</v>
      </c>
      <c r="C11" s="32">
        <v>0.39900000000000002</v>
      </c>
      <c r="D11" s="44">
        <v>43412</v>
      </c>
      <c r="E11" s="47">
        <v>4</v>
      </c>
      <c r="F11" s="48">
        <v>0.35499999999999998</v>
      </c>
      <c r="G11" s="49">
        <v>43442</v>
      </c>
      <c r="H11" s="50">
        <v>0</v>
      </c>
      <c r="I11" s="51">
        <v>0.38900000000000001</v>
      </c>
      <c r="J11" s="27">
        <v>43473</v>
      </c>
      <c r="K11" s="28">
        <v>0</v>
      </c>
      <c r="L11" s="29">
        <v>0.22800000000000001</v>
      </c>
      <c r="M11" s="30">
        <v>43504</v>
      </c>
      <c r="N11" s="31">
        <v>0</v>
      </c>
      <c r="O11" s="32">
        <v>0.311</v>
      </c>
      <c r="P11" s="33">
        <v>43532</v>
      </c>
      <c r="Q11" s="28">
        <v>0</v>
      </c>
      <c r="R11" s="34">
        <v>0.27400000000000002</v>
      </c>
      <c r="S11" s="30">
        <v>43563</v>
      </c>
      <c r="T11" s="35">
        <v>8.1999999999999993</v>
      </c>
      <c r="U11" s="36">
        <v>0.438</v>
      </c>
      <c r="V11" s="37">
        <v>43593</v>
      </c>
      <c r="W11" s="38">
        <v>0</v>
      </c>
      <c r="X11" s="39">
        <v>1.121</v>
      </c>
      <c r="Y11" s="30">
        <v>43624</v>
      </c>
      <c r="Z11" s="35">
        <v>0.5</v>
      </c>
      <c r="AA11" s="43">
        <v>0.84599999999999997</v>
      </c>
      <c r="AB11" s="27">
        <v>43654</v>
      </c>
      <c r="AC11" s="547"/>
      <c r="AD11" s="547"/>
      <c r="AE11" s="28">
        <v>0</v>
      </c>
      <c r="AF11" s="29">
        <v>0.32200000000000001</v>
      </c>
      <c r="AG11" s="30">
        <v>43685</v>
      </c>
      <c r="AH11" s="114"/>
      <c r="AI11" s="114"/>
      <c r="AJ11" s="35">
        <v>0</v>
      </c>
      <c r="AK11" s="43">
        <v>0.186</v>
      </c>
      <c r="AL11" s="43"/>
      <c r="AM11" s="594"/>
      <c r="AN11" s="594"/>
      <c r="AO11" s="44">
        <v>43716</v>
      </c>
      <c r="AP11" s="45">
        <v>0.7</v>
      </c>
      <c r="AQ11" s="46">
        <v>0.19</v>
      </c>
      <c r="AR11" s="605"/>
      <c r="AS11" s="605"/>
    </row>
    <row r="12" spans="1:51" x14ac:dyDescent="0.25">
      <c r="A12" s="30">
        <v>43382</v>
      </c>
      <c r="B12" s="31">
        <v>0.2</v>
      </c>
      <c r="C12" s="32">
        <v>0.36199999999999999</v>
      </c>
      <c r="D12" s="44">
        <v>43413</v>
      </c>
      <c r="E12" s="47">
        <v>5.5</v>
      </c>
      <c r="F12" s="48">
        <v>0.374</v>
      </c>
      <c r="G12" s="49">
        <v>43443</v>
      </c>
      <c r="H12" s="50">
        <v>0</v>
      </c>
      <c r="I12" s="51">
        <v>0.38300000000000001</v>
      </c>
      <c r="J12" s="27">
        <v>43474</v>
      </c>
      <c r="K12" s="28">
        <v>0</v>
      </c>
      <c r="L12" s="29">
        <v>0.22500000000000001</v>
      </c>
      <c r="M12" s="30">
        <v>43505</v>
      </c>
      <c r="N12" s="31">
        <v>0</v>
      </c>
      <c r="O12" s="32">
        <v>0.309</v>
      </c>
      <c r="P12" s="33">
        <v>43533</v>
      </c>
      <c r="Q12" s="28">
        <v>0</v>
      </c>
      <c r="R12" s="34">
        <v>0.26500000000000001</v>
      </c>
      <c r="S12" s="30">
        <v>43564</v>
      </c>
      <c r="T12" s="35">
        <v>2.1</v>
      </c>
      <c r="U12" s="36">
        <v>0.40500000000000003</v>
      </c>
      <c r="V12" s="37">
        <v>43594</v>
      </c>
      <c r="W12" s="38">
        <v>0</v>
      </c>
      <c r="X12" s="39">
        <v>1.262</v>
      </c>
      <c r="Y12" s="30">
        <v>43625</v>
      </c>
      <c r="Z12" s="35">
        <v>0</v>
      </c>
      <c r="AA12" s="43">
        <v>0.84099999999999997</v>
      </c>
      <c r="AB12" s="27">
        <v>43655</v>
      </c>
      <c r="AC12" s="547"/>
      <c r="AD12" s="547"/>
      <c r="AE12" s="28">
        <v>0</v>
      </c>
      <c r="AF12" s="29">
        <v>0.30399999999999999</v>
      </c>
      <c r="AG12" s="30">
        <v>43686</v>
      </c>
      <c r="AH12" s="114"/>
      <c r="AI12" s="114"/>
      <c r="AJ12" s="35">
        <v>0</v>
      </c>
      <c r="AK12" s="43">
        <v>0.182</v>
      </c>
      <c r="AL12" s="43"/>
      <c r="AM12" s="594"/>
      <c r="AN12" s="594"/>
      <c r="AO12" s="44">
        <v>43717</v>
      </c>
      <c r="AP12" s="45">
        <v>0</v>
      </c>
      <c r="AQ12" s="46">
        <v>0.188</v>
      </c>
      <c r="AR12" s="605"/>
      <c r="AS12" s="605"/>
    </row>
    <row r="13" spans="1:51" x14ac:dyDescent="0.25">
      <c r="A13" s="30">
        <v>43383</v>
      </c>
      <c r="B13" s="31">
        <v>0</v>
      </c>
      <c r="C13" s="32">
        <v>0.32200000000000001</v>
      </c>
      <c r="D13" s="44">
        <v>43414</v>
      </c>
      <c r="E13" s="47">
        <v>0</v>
      </c>
      <c r="F13" s="48">
        <v>0.378</v>
      </c>
      <c r="G13" s="49">
        <v>43444</v>
      </c>
      <c r="H13" s="50">
        <v>0</v>
      </c>
      <c r="I13" s="51">
        <v>0.372</v>
      </c>
      <c r="J13" s="27">
        <v>43475</v>
      </c>
      <c r="K13" s="28">
        <v>0</v>
      </c>
      <c r="L13" s="29">
        <v>0.221</v>
      </c>
      <c r="M13" s="30">
        <v>43506</v>
      </c>
      <c r="N13" s="31">
        <v>0</v>
      </c>
      <c r="O13" s="32">
        <v>0.30499999999999999</v>
      </c>
      <c r="P13" s="33">
        <v>43534</v>
      </c>
      <c r="Q13" s="28">
        <v>0</v>
      </c>
      <c r="R13" s="34">
        <v>0.26400000000000001</v>
      </c>
      <c r="S13" s="30">
        <v>43565</v>
      </c>
      <c r="T13" s="35">
        <v>2.1</v>
      </c>
      <c r="U13" s="36">
        <v>0.374</v>
      </c>
      <c r="V13" s="37">
        <v>43595</v>
      </c>
      <c r="W13" s="38">
        <v>0</v>
      </c>
      <c r="X13" s="39">
        <v>1.4379999999999999</v>
      </c>
      <c r="Y13" s="30">
        <v>43626</v>
      </c>
      <c r="Z13" s="35">
        <v>0</v>
      </c>
      <c r="AA13" s="43">
        <v>0.84099999999999997</v>
      </c>
      <c r="AB13" s="27">
        <v>43656</v>
      </c>
      <c r="AC13" s="547"/>
      <c r="AD13" s="547"/>
      <c r="AE13" s="28">
        <v>0</v>
      </c>
      <c r="AF13" s="29">
        <v>0.25600000000000001</v>
      </c>
      <c r="AG13" s="30">
        <v>43687</v>
      </c>
      <c r="AH13" s="114"/>
      <c r="AI13" s="114"/>
      <c r="AJ13" s="35">
        <v>0</v>
      </c>
      <c r="AK13" s="43">
        <v>0.17399999999999999</v>
      </c>
      <c r="AL13" s="43"/>
      <c r="AM13" s="594"/>
      <c r="AN13" s="594"/>
      <c r="AO13" s="44">
        <v>43718</v>
      </c>
      <c r="AP13" s="45">
        <v>0</v>
      </c>
      <c r="AQ13" s="46">
        <v>0.17499999999999999</v>
      </c>
      <c r="AR13" s="605"/>
      <c r="AS13" s="605"/>
    </row>
    <row r="14" spans="1:51" x14ac:dyDescent="0.25">
      <c r="A14" s="30">
        <v>43384</v>
      </c>
      <c r="B14" s="31">
        <v>0</v>
      </c>
      <c r="C14" s="32">
        <v>0.34699999999999998</v>
      </c>
      <c r="D14" s="44">
        <v>43415</v>
      </c>
      <c r="E14" s="47">
        <v>0.1</v>
      </c>
      <c r="F14" s="48">
        <v>0.35799999999999998</v>
      </c>
      <c r="G14" s="49">
        <v>43445</v>
      </c>
      <c r="H14" s="50">
        <v>0</v>
      </c>
      <c r="I14" s="51">
        <v>0.36599999999999999</v>
      </c>
      <c r="J14" s="27">
        <v>43476</v>
      </c>
      <c r="K14" s="28">
        <v>0</v>
      </c>
      <c r="L14" s="29">
        <v>0.217</v>
      </c>
      <c r="M14" s="30">
        <v>43507</v>
      </c>
      <c r="N14" s="31">
        <v>0</v>
      </c>
      <c r="O14" s="32">
        <v>0.28899999999999998</v>
      </c>
      <c r="P14" s="33">
        <v>43535</v>
      </c>
      <c r="Q14" s="28">
        <v>0</v>
      </c>
      <c r="R14" s="34">
        <v>0.26700000000000002</v>
      </c>
      <c r="S14" s="30">
        <v>43566</v>
      </c>
      <c r="T14" s="35">
        <v>0</v>
      </c>
      <c r="U14" s="36">
        <v>0.34100000000000003</v>
      </c>
      <c r="V14" s="37">
        <v>43596</v>
      </c>
      <c r="W14" s="38">
        <v>0</v>
      </c>
      <c r="X14" s="39">
        <v>1.4039999999999999</v>
      </c>
      <c r="Y14" s="30">
        <v>43627</v>
      </c>
      <c r="Z14" s="35">
        <v>0</v>
      </c>
      <c r="AA14" s="43">
        <v>0.8</v>
      </c>
      <c r="AB14" s="27">
        <v>43657</v>
      </c>
      <c r="AC14" s="547"/>
      <c r="AD14" s="547"/>
      <c r="AE14" s="28">
        <v>0</v>
      </c>
      <c r="AF14" s="29">
        <v>0.245</v>
      </c>
      <c r="AG14" s="30">
        <v>43688</v>
      </c>
      <c r="AH14" s="114"/>
      <c r="AI14" s="114"/>
      <c r="AJ14" s="35">
        <v>0</v>
      </c>
      <c r="AK14" s="43">
        <v>0.17599999999999999</v>
      </c>
      <c r="AL14" s="43"/>
      <c r="AM14" s="594"/>
      <c r="AN14" s="594"/>
      <c r="AO14" s="44">
        <v>43719</v>
      </c>
      <c r="AP14" s="45">
        <v>0</v>
      </c>
      <c r="AQ14" s="46">
        <v>0.14599999999999999</v>
      </c>
      <c r="AR14" s="605"/>
      <c r="AS14" s="605"/>
    </row>
    <row r="15" spans="1:51" x14ac:dyDescent="0.25">
      <c r="A15" s="30">
        <v>43385</v>
      </c>
      <c r="B15" s="31">
        <v>0</v>
      </c>
      <c r="C15" s="32">
        <v>0.33800000000000002</v>
      </c>
      <c r="D15" s="44">
        <v>43416</v>
      </c>
      <c r="E15" s="47">
        <v>0</v>
      </c>
      <c r="F15" s="48">
        <v>0.34799999999999998</v>
      </c>
      <c r="G15" s="49">
        <v>43446</v>
      </c>
      <c r="H15" s="50">
        <v>0</v>
      </c>
      <c r="I15" s="51">
        <v>0.36199999999999999</v>
      </c>
      <c r="J15" s="27">
        <v>43477</v>
      </c>
      <c r="K15" s="28">
        <v>0</v>
      </c>
      <c r="L15" s="29">
        <v>0.22</v>
      </c>
      <c r="M15" s="30">
        <v>43508</v>
      </c>
      <c r="N15" s="31">
        <v>0</v>
      </c>
      <c r="O15" s="32">
        <v>0.26900000000000002</v>
      </c>
      <c r="P15" s="33">
        <v>43536</v>
      </c>
      <c r="Q15" s="28">
        <v>0</v>
      </c>
      <c r="R15" s="34">
        <v>0.27400000000000002</v>
      </c>
      <c r="S15" s="30">
        <v>43567</v>
      </c>
      <c r="T15" s="35">
        <v>0</v>
      </c>
      <c r="U15" s="36">
        <v>0.33800000000000002</v>
      </c>
      <c r="V15" s="37">
        <v>43597</v>
      </c>
      <c r="W15" s="38">
        <v>0</v>
      </c>
      <c r="X15" s="39">
        <v>1.3859999999999999</v>
      </c>
      <c r="Y15" s="30">
        <v>43628</v>
      </c>
      <c r="Z15" s="35">
        <v>0</v>
      </c>
      <c r="AA15" s="43">
        <v>0.76800000000000002</v>
      </c>
      <c r="AB15" s="27">
        <v>43658</v>
      </c>
      <c r="AC15" s="547"/>
      <c r="AD15" s="547"/>
      <c r="AE15" s="28">
        <v>0</v>
      </c>
      <c r="AF15" s="29">
        <v>0.24399999999999999</v>
      </c>
      <c r="AG15" s="30">
        <v>43689</v>
      </c>
      <c r="AH15" s="114"/>
      <c r="AI15" s="114"/>
      <c r="AJ15" s="35">
        <v>0</v>
      </c>
      <c r="AK15" s="43">
        <v>0.15</v>
      </c>
      <c r="AL15" s="43"/>
      <c r="AM15" s="594"/>
      <c r="AN15" s="594"/>
      <c r="AO15" s="44">
        <v>43720</v>
      </c>
      <c r="AP15" s="45">
        <v>2.7</v>
      </c>
      <c r="AQ15" s="46">
        <v>0.11700000000000001</v>
      </c>
      <c r="AR15" s="605"/>
      <c r="AS15" s="605"/>
    </row>
    <row r="16" spans="1:51" x14ac:dyDescent="0.25">
      <c r="A16" s="30">
        <v>43386</v>
      </c>
      <c r="B16" s="31">
        <v>0</v>
      </c>
      <c r="C16" s="32">
        <v>0.32900000000000001</v>
      </c>
      <c r="D16" s="44">
        <v>43417</v>
      </c>
      <c r="E16" s="47">
        <v>0</v>
      </c>
      <c r="F16" s="48">
        <v>0.33700000000000002</v>
      </c>
      <c r="G16" s="49">
        <v>43447</v>
      </c>
      <c r="H16" s="50">
        <v>4</v>
      </c>
      <c r="I16" s="51">
        <v>0.375</v>
      </c>
      <c r="J16" s="27">
        <v>43478</v>
      </c>
      <c r="K16" s="28">
        <v>0</v>
      </c>
      <c r="L16" s="29">
        <v>0.217</v>
      </c>
      <c r="M16" s="30">
        <v>43509</v>
      </c>
      <c r="N16" s="31">
        <v>0</v>
      </c>
      <c r="O16" s="32">
        <v>0.27</v>
      </c>
      <c r="P16" s="33">
        <v>43537</v>
      </c>
      <c r="Q16" s="28">
        <v>0</v>
      </c>
      <c r="R16" s="34">
        <v>0.28000000000000003</v>
      </c>
      <c r="S16" s="30">
        <v>43568</v>
      </c>
      <c r="T16" s="35">
        <v>0</v>
      </c>
      <c r="U16" s="36">
        <v>0.33800000000000002</v>
      </c>
      <c r="V16" s="37">
        <v>43598</v>
      </c>
      <c r="W16" s="38">
        <v>0</v>
      </c>
      <c r="X16" s="39">
        <v>1.399</v>
      </c>
      <c r="Y16" s="30">
        <v>43629</v>
      </c>
      <c r="Z16" s="35">
        <v>0</v>
      </c>
      <c r="AA16" s="43">
        <v>0.748</v>
      </c>
      <c r="AB16" s="27">
        <v>43659</v>
      </c>
      <c r="AC16" s="547"/>
      <c r="AD16" s="547"/>
      <c r="AE16" s="28">
        <v>0.2</v>
      </c>
      <c r="AF16" s="29">
        <v>0.23400000000000001</v>
      </c>
      <c r="AG16" s="30">
        <v>43690</v>
      </c>
      <c r="AH16" s="114"/>
      <c r="AI16" s="114"/>
      <c r="AJ16" s="35">
        <v>0</v>
      </c>
      <c r="AK16" s="43">
        <v>0.15</v>
      </c>
      <c r="AL16" s="43"/>
      <c r="AM16" s="594"/>
      <c r="AN16" s="594"/>
      <c r="AO16" s="44">
        <v>43721</v>
      </c>
      <c r="AP16" s="45">
        <v>11.2</v>
      </c>
      <c r="AQ16" s="46">
        <v>0.17599999999999999</v>
      </c>
      <c r="AR16" s="605"/>
      <c r="AS16" s="605"/>
    </row>
    <row r="17" spans="1:45" x14ac:dyDescent="0.25">
      <c r="A17" s="30">
        <v>43387</v>
      </c>
      <c r="B17" s="31">
        <v>22.8</v>
      </c>
      <c r="C17" s="32">
        <v>0.46500000000000002</v>
      </c>
      <c r="D17" s="44">
        <v>43418</v>
      </c>
      <c r="E17" s="47">
        <v>1</v>
      </c>
      <c r="F17" s="48">
        <v>0.35199999999999998</v>
      </c>
      <c r="G17" s="49">
        <v>43448</v>
      </c>
      <c r="H17" s="50">
        <v>0</v>
      </c>
      <c r="I17" s="51">
        <v>0.35899999999999999</v>
      </c>
      <c r="J17" s="27">
        <v>43479</v>
      </c>
      <c r="K17" s="28">
        <v>0</v>
      </c>
      <c r="L17" s="29">
        <v>0.218</v>
      </c>
      <c r="M17" s="30">
        <v>43510</v>
      </c>
      <c r="N17" s="31">
        <v>0</v>
      </c>
      <c r="O17" s="32">
        <v>0.27800000000000002</v>
      </c>
      <c r="P17" s="33">
        <v>43538</v>
      </c>
      <c r="Q17" s="28">
        <v>0</v>
      </c>
      <c r="R17" s="34">
        <v>0.27400000000000002</v>
      </c>
      <c r="S17" s="30">
        <v>43569</v>
      </c>
      <c r="T17" s="35">
        <v>0</v>
      </c>
      <c r="U17" s="36">
        <v>0.33800000000000002</v>
      </c>
      <c r="V17" s="37">
        <v>43599</v>
      </c>
      <c r="W17" s="38">
        <v>0</v>
      </c>
      <c r="X17" s="39">
        <v>1.3859999999999999</v>
      </c>
      <c r="Y17" s="30">
        <v>43630</v>
      </c>
      <c r="Z17" s="35">
        <v>0</v>
      </c>
      <c r="AA17" s="43">
        <v>0.747</v>
      </c>
      <c r="AB17" s="27">
        <v>43660</v>
      </c>
      <c r="AC17" s="547"/>
      <c r="AD17" s="547"/>
      <c r="AE17" s="28">
        <v>0</v>
      </c>
      <c r="AF17" s="29">
        <v>0.24</v>
      </c>
      <c r="AG17" s="30">
        <v>43691</v>
      </c>
      <c r="AH17" s="114"/>
      <c r="AI17" s="114"/>
      <c r="AJ17" s="35">
        <v>0</v>
      </c>
      <c r="AK17" s="43">
        <v>0.161</v>
      </c>
      <c r="AL17" s="43"/>
      <c r="AM17" s="594"/>
      <c r="AN17" s="594"/>
      <c r="AO17" s="44">
        <v>43722</v>
      </c>
      <c r="AP17" s="45">
        <v>34.700000000000003</v>
      </c>
      <c r="AQ17" s="46">
        <v>0.38500000000000001</v>
      </c>
      <c r="AR17" s="605"/>
      <c r="AS17" s="605"/>
    </row>
    <row r="18" spans="1:45" x14ac:dyDescent="0.25">
      <c r="A18" s="30">
        <v>43388</v>
      </c>
      <c r="B18" s="31">
        <v>3.4</v>
      </c>
      <c r="C18" s="32">
        <v>0.434</v>
      </c>
      <c r="D18" s="44">
        <v>43419</v>
      </c>
      <c r="E18" s="47">
        <v>0.1</v>
      </c>
      <c r="F18" s="48">
        <v>0.36299999999999999</v>
      </c>
      <c r="G18" s="49">
        <v>43449</v>
      </c>
      <c r="H18" s="50">
        <v>0</v>
      </c>
      <c r="I18" s="51">
        <v>0.36599999999999999</v>
      </c>
      <c r="J18" s="27">
        <v>43480</v>
      </c>
      <c r="K18" s="28">
        <v>0</v>
      </c>
      <c r="L18" s="29">
        <v>0.22</v>
      </c>
      <c r="M18" s="30">
        <v>43511</v>
      </c>
      <c r="N18" s="31">
        <v>0</v>
      </c>
      <c r="O18" s="32">
        <v>0.28100000000000003</v>
      </c>
      <c r="P18" s="33">
        <v>43539</v>
      </c>
      <c r="Q18" s="28">
        <v>0</v>
      </c>
      <c r="R18" s="34">
        <v>0.27600000000000002</v>
      </c>
      <c r="S18" s="30">
        <v>43570</v>
      </c>
      <c r="T18" s="35">
        <v>0</v>
      </c>
      <c r="U18" s="36">
        <v>0.376</v>
      </c>
      <c r="V18" s="37">
        <v>43600</v>
      </c>
      <c r="W18" s="38">
        <v>0</v>
      </c>
      <c r="X18" s="39">
        <v>1.3520000000000001</v>
      </c>
      <c r="Y18" s="30">
        <v>43631</v>
      </c>
      <c r="Z18" s="35">
        <v>0</v>
      </c>
      <c r="AA18" s="43">
        <v>0.69799999999999995</v>
      </c>
      <c r="AB18" s="27">
        <v>43661</v>
      </c>
      <c r="AC18" s="547"/>
      <c r="AD18" s="547"/>
      <c r="AE18" s="28">
        <v>0</v>
      </c>
      <c r="AF18" s="29">
        <v>0.247</v>
      </c>
      <c r="AG18" s="30">
        <v>43692</v>
      </c>
      <c r="AH18" s="114"/>
      <c r="AI18" s="114"/>
      <c r="AJ18" s="35">
        <v>0</v>
      </c>
      <c r="AK18" s="43">
        <v>0.16900000000000001</v>
      </c>
      <c r="AL18" s="43"/>
      <c r="AM18" s="594"/>
      <c r="AN18" s="594"/>
      <c r="AO18" s="44">
        <v>43723</v>
      </c>
      <c r="AP18" s="45">
        <v>0</v>
      </c>
      <c r="AQ18" s="46">
        <v>0.247</v>
      </c>
      <c r="AR18" s="605"/>
      <c r="AS18" s="605"/>
    </row>
    <row r="19" spans="1:45" x14ac:dyDescent="0.25">
      <c r="A19" s="30">
        <v>43389</v>
      </c>
      <c r="B19" s="31">
        <v>9.6999999999999993</v>
      </c>
      <c r="C19" s="32">
        <v>0.53300000000000003</v>
      </c>
      <c r="D19" s="44">
        <v>43420</v>
      </c>
      <c r="E19" s="47">
        <v>0</v>
      </c>
      <c r="F19" s="48">
        <v>0.35599999999999998</v>
      </c>
      <c r="G19" s="49">
        <v>43450</v>
      </c>
      <c r="H19" s="50">
        <v>0</v>
      </c>
      <c r="I19" s="51">
        <v>0.35699999999999998</v>
      </c>
      <c r="J19" s="27">
        <v>43481</v>
      </c>
      <c r="K19" s="28">
        <v>0</v>
      </c>
      <c r="L19" s="29">
        <v>0.21</v>
      </c>
      <c r="M19" s="30">
        <v>43512</v>
      </c>
      <c r="N19" s="31">
        <v>0</v>
      </c>
      <c r="O19" s="32">
        <v>0.27200000000000002</v>
      </c>
      <c r="P19" s="33">
        <v>43540</v>
      </c>
      <c r="Q19" s="28">
        <v>0</v>
      </c>
      <c r="R19" s="34">
        <v>0.28000000000000003</v>
      </c>
      <c r="S19" s="30">
        <v>43571</v>
      </c>
      <c r="T19" s="35">
        <v>0</v>
      </c>
      <c r="U19" s="36">
        <v>0.439</v>
      </c>
      <c r="V19" s="37">
        <v>43601</v>
      </c>
      <c r="W19" s="38">
        <v>0</v>
      </c>
      <c r="X19" s="39">
        <v>1.3460000000000001</v>
      </c>
      <c r="Y19" s="30">
        <v>43632</v>
      </c>
      <c r="Z19" s="35">
        <v>0</v>
      </c>
      <c r="AA19" s="43">
        <v>0.67300000000000004</v>
      </c>
      <c r="AB19" s="27">
        <v>43662</v>
      </c>
      <c r="AC19" s="547"/>
      <c r="AD19" s="547"/>
      <c r="AE19" s="28">
        <v>0</v>
      </c>
      <c r="AF19" s="29">
        <v>0.25600000000000001</v>
      </c>
      <c r="AG19" s="30">
        <v>43693</v>
      </c>
      <c r="AH19" s="114"/>
      <c r="AI19" s="114"/>
      <c r="AJ19" s="35">
        <v>0</v>
      </c>
      <c r="AK19" s="43">
        <v>0.16900000000000001</v>
      </c>
      <c r="AL19" s="43"/>
      <c r="AM19" s="594"/>
      <c r="AN19" s="594"/>
      <c r="AO19" s="44">
        <v>43724</v>
      </c>
      <c r="AP19" s="45">
        <v>0</v>
      </c>
      <c r="AQ19" s="46">
        <v>0.219</v>
      </c>
      <c r="AR19" s="605"/>
      <c r="AS19" s="605"/>
    </row>
    <row r="20" spans="1:45" x14ac:dyDescent="0.25">
      <c r="A20" s="30">
        <v>43390</v>
      </c>
      <c r="B20" s="31">
        <v>0.1</v>
      </c>
      <c r="C20" s="32">
        <v>0.495</v>
      </c>
      <c r="D20" s="44">
        <v>43421</v>
      </c>
      <c r="E20" s="47">
        <v>0</v>
      </c>
      <c r="F20" s="48">
        <v>0.34899999999999998</v>
      </c>
      <c r="G20" s="49">
        <v>43451</v>
      </c>
      <c r="H20" s="50">
        <v>0</v>
      </c>
      <c r="I20" s="51">
        <v>0.32</v>
      </c>
      <c r="J20" s="27">
        <v>43482</v>
      </c>
      <c r="K20" s="28">
        <v>0</v>
      </c>
      <c r="L20" s="29">
        <v>0.21199999999999999</v>
      </c>
      <c r="M20" s="30">
        <v>43513</v>
      </c>
      <c r="N20" s="31">
        <v>0</v>
      </c>
      <c r="O20" s="32">
        <v>0.26400000000000001</v>
      </c>
      <c r="P20" s="33">
        <v>43541</v>
      </c>
      <c r="Q20" s="28">
        <v>0</v>
      </c>
      <c r="R20" s="34">
        <v>0.28599999999999998</v>
      </c>
      <c r="S20" s="30">
        <v>43572</v>
      </c>
      <c r="T20" s="35">
        <v>0</v>
      </c>
      <c r="U20" s="36">
        <v>0.45500000000000002</v>
      </c>
      <c r="V20" s="37">
        <v>43602</v>
      </c>
      <c r="W20" s="38">
        <v>0</v>
      </c>
      <c r="X20" s="39">
        <v>1.306</v>
      </c>
      <c r="Y20" s="30">
        <v>43633</v>
      </c>
      <c r="Z20" s="35">
        <v>0</v>
      </c>
      <c r="AA20" s="43">
        <v>0.65200000000000002</v>
      </c>
      <c r="AB20" s="27">
        <v>43663</v>
      </c>
      <c r="AC20" s="547"/>
      <c r="AD20" s="547"/>
      <c r="AE20" s="28">
        <v>0</v>
      </c>
      <c r="AF20" s="29">
        <v>0.23799999999999999</v>
      </c>
      <c r="AG20" s="30">
        <v>43694</v>
      </c>
      <c r="AH20" s="114"/>
      <c r="AI20" s="114"/>
      <c r="AJ20" s="35">
        <v>0</v>
      </c>
      <c r="AK20" s="43">
        <v>0.17</v>
      </c>
      <c r="AL20" s="43"/>
      <c r="AM20" s="594"/>
      <c r="AN20" s="594"/>
      <c r="AO20" s="44">
        <v>43725</v>
      </c>
      <c r="AP20" s="45">
        <v>0.2</v>
      </c>
      <c r="AQ20" s="46">
        <v>0.20300000000000001</v>
      </c>
      <c r="AR20" s="605"/>
      <c r="AS20" s="605"/>
    </row>
    <row r="21" spans="1:45" x14ac:dyDescent="0.25">
      <c r="A21" s="30">
        <v>43391</v>
      </c>
      <c r="B21" s="31">
        <v>23.8</v>
      </c>
      <c r="C21" s="32">
        <v>0.54</v>
      </c>
      <c r="D21" s="44">
        <v>43422</v>
      </c>
      <c r="E21" s="47">
        <v>25.2</v>
      </c>
      <c r="F21" s="48">
        <v>0.373</v>
      </c>
      <c r="G21" s="49">
        <v>43452</v>
      </c>
      <c r="H21" s="50">
        <v>0</v>
      </c>
      <c r="I21" s="51">
        <v>0.28599999999999998</v>
      </c>
      <c r="J21" s="27">
        <v>43483</v>
      </c>
      <c r="K21" s="28">
        <v>0</v>
      </c>
      <c r="L21" s="29">
        <v>0.214</v>
      </c>
      <c r="M21" s="30">
        <v>43514</v>
      </c>
      <c r="N21" s="31">
        <v>0</v>
      </c>
      <c r="O21" s="32">
        <v>0.245</v>
      </c>
      <c r="P21" s="33">
        <v>43542</v>
      </c>
      <c r="Q21" s="28">
        <v>0</v>
      </c>
      <c r="R21" s="34">
        <v>0.28399999999999997</v>
      </c>
      <c r="S21" s="30">
        <v>43573</v>
      </c>
      <c r="T21" s="35">
        <v>22</v>
      </c>
      <c r="U21" s="36">
        <v>0.69</v>
      </c>
      <c r="V21" s="37">
        <v>43603</v>
      </c>
      <c r="W21" s="38">
        <v>0</v>
      </c>
      <c r="X21" s="39">
        <v>1.125</v>
      </c>
      <c r="Y21" s="30">
        <v>43634</v>
      </c>
      <c r="Z21" s="35">
        <v>0</v>
      </c>
      <c r="AA21" s="43">
        <v>0.63400000000000001</v>
      </c>
      <c r="AB21" s="27">
        <v>43664</v>
      </c>
      <c r="AC21" s="547"/>
      <c r="AD21" s="547"/>
      <c r="AE21" s="28">
        <v>0</v>
      </c>
      <c r="AF21" s="29">
        <v>0.23</v>
      </c>
      <c r="AG21" s="30">
        <v>43695</v>
      </c>
      <c r="AH21" s="114"/>
      <c r="AI21" s="114"/>
      <c r="AJ21" s="35">
        <v>0</v>
      </c>
      <c r="AK21" s="43">
        <v>0.17799999999999999</v>
      </c>
      <c r="AL21" s="43"/>
      <c r="AM21" s="594"/>
      <c r="AN21" s="594"/>
      <c r="AO21" s="44">
        <v>43726</v>
      </c>
      <c r="AP21" s="45">
        <v>0</v>
      </c>
      <c r="AQ21" s="46">
        <v>0.192</v>
      </c>
      <c r="AR21" s="605"/>
      <c r="AS21" s="605"/>
    </row>
    <row r="22" spans="1:45" x14ac:dyDescent="0.25">
      <c r="A22" s="30">
        <v>43392</v>
      </c>
      <c r="B22" s="31">
        <v>0.1</v>
      </c>
      <c r="C22" s="32">
        <v>0.51600000000000001</v>
      </c>
      <c r="D22" s="44">
        <v>43423</v>
      </c>
      <c r="E22" s="47">
        <v>24.3</v>
      </c>
      <c r="F22" s="48">
        <v>0.45100000000000001</v>
      </c>
      <c r="G22" s="49">
        <v>43453</v>
      </c>
      <c r="H22" s="50">
        <v>0</v>
      </c>
      <c r="I22" s="51">
        <v>0.28199999999999997</v>
      </c>
      <c r="J22" s="27">
        <v>43484</v>
      </c>
      <c r="K22" s="28">
        <v>0.4</v>
      </c>
      <c r="L22" s="29">
        <v>0.214</v>
      </c>
      <c r="M22" s="30">
        <v>43515</v>
      </c>
      <c r="N22" s="31">
        <v>0.7</v>
      </c>
      <c r="O22" s="32">
        <v>0.255</v>
      </c>
      <c r="P22" s="33">
        <v>43543</v>
      </c>
      <c r="Q22" s="28">
        <v>0</v>
      </c>
      <c r="R22" s="34">
        <v>0.28299999999999997</v>
      </c>
      <c r="S22" s="30">
        <v>43574</v>
      </c>
      <c r="T22" s="35">
        <v>1.9</v>
      </c>
      <c r="U22" s="36">
        <v>0.58899999999999997</v>
      </c>
      <c r="V22" s="37">
        <v>43604</v>
      </c>
      <c r="W22" s="38">
        <v>0</v>
      </c>
      <c r="X22" s="39">
        <v>0.93</v>
      </c>
      <c r="Y22" s="30">
        <v>43635</v>
      </c>
      <c r="Z22" s="35">
        <v>0</v>
      </c>
      <c r="AA22" s="43">
        <v>0.61799999999999999</v>
      </c>
      <c r="AB22" s="27">
        <v>43665</v>
      </c>
      <c r="AC22" s="547"/>
      <c r="AD22" s="547"/>
      <c r="AE22" s="28">
        <v>0</v>
      </c>
      <c r="AF22" s="29">
        <v>0.216</v>
      </c>
      <c r="AG22" s="30">
        <v>43696</v>
      </c>
      <c r="AH22" s="114"/>
      <c r="AI22" s="114"/>
      <c r="AJ22" s="35">
        <v>0</v>
      </c>
      <c r="AK22" s="43">
        <v>0.18</v>
      </c>
      <c r="AL22" s="43"/>
      <c r="AM22" s="594"/>
      <c r="AN22" s="594"/>
      <c r="AO22" s="44">
        <v>43727</v>
      </c>
      <c r="AP22" s="45">
        <v>0</v>
      </c>
      <c r="AQ22" s="46">
        <v>7.1999999999999995E-2</v>
      </c>
      <c r="AR22" s="605"/>
      <c r="AS22" s="605"/>
    </row>
    <row r="23" spans="1:45" x14ac:dyDescent="0.25">
      <c r="A23" s="30">
        <v>43393</v>
      </c>
      <c r="B23" s="31">
        <v>1.4</v>
      </c>
      <c r="C23" s="32">
        <v>0.66300000000000003</v>
      </c>
      <c r="D23" s="44">
        <v>43424</v>
      </c>
      <c r="E23" s="47">
        <v>4.8</v>
      </c>
      <c r="F23" s="48">
        <v>0.55600000000000005</v>
      </c>
      <c r="G23" s="49">
        <v>43454</v>
      </c>
      <c r="H23" s="50">
        <v>0</v>
      </c>
      <c r="I23" s="51">
        <v>0.27300000000000002</v>
      </c>
      <c r="J23" s="27">
        <v>43485</v>
      </c>
      <c r="K23" s="28">
        <v>28.6</v>
      </c>
      <c r="L23" s="29">
        <v>0.27600000000000002</v>
      </c>
      <c r="M23" s="30">
        <v>43516</v>
      </c>
      <c r="N23" s="31">
        <v>0</v>
      </c>
      <c r="O23" s="32">
        <v>0.24099999999999999</v>
      </c>
      <c r="P23" s="33">
        <v>43544</v>
      </c>
      <c r="Q23" s="28">
        <v>0</v>
      </c>
      <c r="R23" s="34">
        <v>0.28299999999999997</v>
      </c>
      <c r="S23" s="30">
        <v>43575</v>
      </c>
      <c r="T23" s="35">
        <v>0</v>
      </c>
      <c r="U23" s="36">
        <v>0.55500000000000005</v>
      </c>
      <c r="V23" s="37">
        <v>43605</v>
      </c>
      <c r="W23" s="38">
        <v>0</v>
      </c>
      <c r="X23" s="39">
        <v>0.90400000000000003</v>
      </c>
      <c r="Y23" s="30">
        <v>43636</v>
      </c>
      <c r="Z23" s="35">
        <v>0</v>
      </c>
      <c r="AA23" s="43">
        <v>0.57699999999999996</v>
      </c>
      <c r="AB23" s="27">
        <v>43666</v>
      </c>
      <c r="AC23" s="547"/>
      <c r="AD23" s="547"/>
      <c r="AE23" s="28">
        <v>0</v>
      </c>
      <c r="AF23" s="29">
        <v>0.20399999999999999</v>
      </c>
      <c r="AG23" s="30">
        <v>43697</v>
      </c>
      <c r="AH23" s="114"/>
      <c r="AI23" s="114"/>
      <c r="AJ23" s="35">
        <v>0</v>
      </c>
      <c r="AK23" s="43">
        <v>0.16700000000000001</v>
      </c>
      <c r="AL23" s="43"/>
      <c r="AM23" s="594"/>
      <c r="AN23" s="594"/>
      <c r="AO23" s="44">
        <v>43728</v>
      </c>
      <c r="AP23" s="45">
        <v>0</v>
      </c>
      <c r="AQ23" s="46">
        <v>0.17499999999999999</v>
      </c>
      <c r="AR23" s="605"/>
      <c r="AS23" s="605"/>
    </row>
    <row r="24" spans="1:45" x14ac:dyDescent="0.25">
      <c r="A24" s="30">
        <v>43394</v>
      </c>
      <c r="B24" s="31">
        <v>0</v>
      </c>
      <c r="C24" s="32">
        <v>0.68100000000000005</v>
      </c>
      <c r="D24" s="44">
        <v>43425</v>
      </c>
      <c r="E24" s="47">
        <v>11</v>
      </c>
      <c r="F24" s="48">
        <v>0.51100000000000001</v>
      </c>
      <c r="G24" s="49">
        <v>43455</v>
      </c>
      <c r="H24" s="50">
        <v>0</v>
      </c>
      <c r="I24" s="51">
        <v>0.26800000000000002</v>
      </c>
      <c r="J24" s="27">
        <v>43486</v>
      </c>
      <c r="K24" s="28">
        <v>0</v>
      </c>
      <c r="L24" s="29">
        <v>0.23300000000000001</v>
      </c>
      <c r="M24" s="30">
        <v>43517</v>
      </c>
      <c r="N24" s="31">
        <v>0</v>
      </c>
      <c r="O24" s="32">
        <v>0.246</v>
      </c>
      <c r="P24" s="33">
        <v>43545</v>
      </c>
      <c r="Q24" s="28">
        <v>0</v>
      </c>
      <c r="R24" s="34">
        <v>0.27500000000000002</v>
      </c>
      <c r="S24" s="30">
        <v>43576</v>
      </c>
      <c r="T24" s="35">
        <v>0</v>
      </c>
      <c r="U24" s="36">
        <v>0.55500000000000005</v>
      </c>
      <c r="V24" s="37">
        <v>43606</v>
      </c>
      <c r="W24" s="38">
        <v>0</v>
      </c>
      <c r="X24" s="39">
        <v>0.91100000000000003</v>
      </c>
      <c r="Y24" s="30">
        <v>43637</v>
      </c>
      <c r="Z24" s="35">
        <v>0</v>
      </c>
      <c r="AA24" s="43">
        <v>0.55900000000000005</v>
      </c>
      <c r="AB24" s="27">
        <v>43667</v>
      </c>
      <c r="AC24" s="547"/>
      <c r="AD24" s="547"/>
      <c r="AE24" s="28">
        <v>0</v>
      </c>
      <c r="AF24" s="29">
        <v>0.20799999999999999</v>
      </c>
      <c r="AG24" s="30">
        <v>43698</v>
      </c>
      <c r="AH24" s="114"/>
      <c r="AI24" s="114"/>
      <c r="AJ24" s="35">
        <v>0</v>
      </c>
      <c r="AK24" s="43">
        <v>0.17299999999999999</v>
      </c>
      <c r="AL24" s="43"/>
      <c r="AM24" s="594"/>
      <c r="AN24" s="594"/>
      <c r="AO24" s="44">
        <v>43729</v>
      </c>
      <c r="AP24" s="45">
        <v>0</v>
      </c>
      <c r="AQ24" s="46">
        <v>0.17</v>
      </c>
      <c r="AR24" s="605"/>
      <c r="AS24" s="605"/>
    </row>
    <row r="25" spans="1:45" x14ac:dyDescent="0.25">
      <c r="A25" s="30">
        <v>43395</v>
      </c>
      <c r="B25" s="31">
        <v>0</v>
      </c>
      <c r="C25" s="32">
        <v>0.60299999999999998</v>
      </c>
      <c r="D25" s="44">
        <v>43426</v>
      </c>
      <c r="E25" s="47">
        <v>2.6</v>
      </c>
      <c r="F25" s="48">
        <v>0.50600000000000001</v>
      </c>
      <c r="G25" s="49">
        <v>43456</v>
      </c>
      <c r="H25" s="50">
        <v>0</v>
      </c>
      <c r="I25" s="51">
        <v>0.27</v>
      </c>
      <c r="J25" s="27">
        <v>43487</v>
      </c>
      <c r="K25" s="28">
        <v>1.9</v>
      </c>
      <c r="L25" s="29">
        <v>0.23100000000000001</v>
      </c>
      <c r="M25" s="30">
        <v>43518</v>
      </c>
      <c r="N25" s="31">
        <v>0</v>
      </c>
      <c r="O25" s="32">
        <v>0.24199999999999999</v>
      </c>
      <c r="P25" s="33">
        <v>43546</v>
      </c>
      <c r="Q25" s="28">
        <v>0</v>
      </c>
      <c r="R25" s="34">
        <v>0.27600000000000002</v>
      </c>
      <c r="S25" s="30">
        <v>43577</v>
      </c>
      <c r="T25" s="35">
        <v>0</v>
      </c>
      <c r="U25" s="36">
        <v>0.54800000000000004</v>
      </c>
      <c r="V25" s="37">
        <v>43607</v>
      </c>
      <c r="W25" s="38">
        <v>0</v>
      </c>
      <c r="X25" s="39">
        <v>0.92300000000000004</v>
      </c>
      <c r="Y25" s="30">
        <v>43638</v>
      </c>
      <c r="Z25" s="35">
        <v>0</v>
      </c>
      <c r="AA25" s="43">
        <v>0.55000000000000004</v>
      </c>
      <c r="AB25" s="27">
        <v>43668</v>
      </c>
      <c r="AC25" s="547"/>
      <c r="AD25" s="547"/>
      <c r="AE25" s="28">
        <v>0</v>
      </c>
      <c r="AF25" s="29">
        <v>0.20399999999999999</v>
      </c>
      <c r="AG25" s="30">
        <v>43699</v>
      </c>
      <c r="AH25" s="114"/>
      <c r="AI25" s="114"/>
      <c r="AJ25" s="35">
        <v>0</v>
      </c>
      <c r="AK25" s="43">
        <v>0.16400000000000001</v>
      </c>
      <c r="AL25" s="43"/>
      <c r="AM25" s="594"/>
      <c r="AN25" s="594"/>
      <c r="AO25" s="44">
        <v>43730</v>
      </c>
      <c r="AP25" s="45">
        <v>0</v>
      </c>
      <c r="AQ25" s="46">
        <v>0.17</v>
      </c>
      <c r="AR25" s="605"/>
      <c r="AS25" s="605"/>
    </row>
    <row r="26" spans="1:45" x14ac:dyDescent="0.25">
      <c r="A26" s="30">
        <v>43396</v>
      </c>
      <c r="B26" s="31">
        <v>0</v>
      </c>
      <c r="C26" s="32">
        <v>0.57699999999999996</v>
      </c>
      <c r="D26" s="44">
        <v>43427</v>
      </c>
      <c r="E26" s="47">
        <v>12.4</v>
      </c>
      <c r="F26" s="48">
        <v>0.52400000000000002</v>
      </c>
      <c r="G26" s="49">
        <v>43457</v>
      </c>
      <c r="H26" s="50">
        <v>0</v>
      </c>
      <c r="I26" s="51">
        <v>0.27200000000000002</v>
      </c>
      <c r="J26" s="27">
        <v>43488</v>
      </c>
      <c r="K26" s="28">
        <v>4.7</v>
      </c>
      <c r="L26" s="29">
        <v>0.24099999999999999</v>
      </c>
      <c r="M26" s="30">
        <v>43519</v>
      </c>
      <c r="N26" s="31">
        <v>0</v>
      </c>
      <c r="O26" s="32">
        <v>0.24099999999999999</v>
      </c>
      <c r="P26" s="33">
        <v>43547</v>
      </c>
      <c r="Q26" s="28">
        <v>0.1</v>
      </c>
      <c r="R26" s="34">
        <v>0.27200000000000002</v>
      </c>
      <c r="S26" s="30">
        <v>43578</v>
      </c>
      <c r="T26" s="35">
        <v>19.899999999999999</v>
      </c>
      <c r="U26" s="36">
        <v>0.58599999999999997</v>
      </c>
      <c r="V26" s="37">
        <v>43608</v>
      </c>
      <c r="W26" s="38">
        <v>0</v>
      </c>
      <c r="X26" s="39">
        <v>0.93799999999999994</v>
      </c>
      <c r="Y26" s="30">
        <v>43639</v>
      </c>
      <c r="Z26" s="35">
        <v>0</v>
      </c>
      <c r="AA26" s="43">
        <v>0.52800000000000002</v>
      </c>
      <c r="AB26" s="27">
        <v>43669</v>
      </c>
      <c r="AC26" s="547"/>
      <c r="AD26" s="547"/>
      <c r="AE26" s="28">
        <v>0</v>
      </c>
      <c r="AF26" s="29">
        <v>0.20200000000000001</v>
      </c>
      <c r="AG26" s="30">
        <v>43700</v>
      </c>
      <c r="AH26" s="114"/>
      <c r="AI26" s="114"/>
      <c r="AJ26" s="35">
        <v>0</v>
      </c>
      <c r="AK26" s="43">
        <v>0.157</v>
      </c>
      <c r="AL26" s="43"/>
      <c r="AM26" s="594"/>
      <c r="AN26" s="594"/>
      <c r="AO26" s="44">
        <v>43731</v>
      </c>
      <c r="AP26" s="45">
        <v>0</v>
      </c>
      <c r="AQ26" s="46">
        <v>0.16400000000000001</v>
      </c>
      <c r="AR26" s="605"/>
      <c r="AS26" s="605"/>
    </row>
    <row r="27" spans="1:45" x14ac:dyDescent="0.25">
      <c r="A27" s="30">
        <v>43397</v>
      </c>
      <c r="B27" s="31">
        <v>0</v>
      </c>
      <c r="C27" s="32">
        <v>0.56799999999999995</v>
      </c>
      <c r="D27" s="44">
        <v>43428</v>
      </c>
      <c r="E27" s="47">
        <v>0</v>
      </c>
      <c r="F27" s="48">
        <v>0.51500000000000001</v>
      </c>
      <c r="G27" s="49">
        <v>43458</v>
      </c>
      <c r="H27" s="50">
        <v>0</v>
      </c>
      <c r="I27" s="51">
        <v>0.27200000000000002</v>
      </c>
      <c r="J27" s="27">
        <v>43489</v>
      </c>
      <c r="K27" s="28">
        <v>0</v>
      </c>
      <c r="L27" s="29">
        <v>0.224</v>
      </c>
      <c r="M27" s="30">
        <v>43520</v>
      </c>
      <c r="N27" s="31">
        <v>0</v>
      </c>
      <c r="O27" s="32">
        <v>0.23699999999999999</v>
      </c>
      <c r="P27" s="33">
        <v>43548</v>
      </c>
      <c r="Q27" s="28">
        <v>0.5</v>
      </c>
      <c r="R27" s="34">
        <v>0.27600000000000002</v>
      </c>
      <c r="S27" s="30">
        <v>43579</v>
      </c>
      <c r="T27" s="35">
        <v>0</v>
      </c>
      <c r="U27" s="36">
        <v>0.56799999999999995</v>
      </c>
      <c r="V27" s="37">
        <v>43609</v>
      </c>
      <c r="W27" s="38">
        <v>0</v>
      </c>
      <c r="X27" s="39">
        <v>0.94699999999999995</v>
      </c>
      <c r="Y27" s="30">
        <v>43640</v>
      </c>
      <c r="Z27" s="35">
        <v>0</v>
      </c>
      <c r="AA27" s="43">
        <v>0.52300000000000002</v>
      </c>
      <c r="AB27" s="27">
        <v>43670</v>
      </c>
      <c r="AC27" s="547"/>
      <c r="AD27" s="547"/>
      <c r="AE27" s="28">
        <v>0</v>
      </c>
      <c r="AF27" s="29">
        <v>0.2</v>
      </c>
      <c r="AG27" s="30">
        <v>43701</v>
      </c>
      <c r="AH27" s="114"/>
      <c r="AI27" s="114"/>
      <c r="AJ27" s="35">
        <v>0</v>
      </c>
      <c r="AK27" s="43">
        <v>0.154</v>
      </c>
      <c r="AL27" s="43"/>
      <c r="AM27" s="594"/>
      <c r="AN27" s="594"/>
      <c r="AO27" s="44">
        <v>43732</v>
      </c>
      <c r="AP27" s="45">
        <v>0</v>
      </c>
      <c r="AQ27" s="46">
        <v>0.16</v>
      </c>
      <c r="AR27" s="605"/>
      <c r="AS27" s="605"/>
    </row>
    <row r="28" spans="1:45" x14ac:dyDescent="0.25">
      <c r="A28" s="30">
        <v>43398</v>
      </c>
      <c r="B28" s="31">
        <v>0</v>
      </c>
      <c r="C28" s="32">
        <v>0.56499999999999995</v>
      </c>
      <c r="D28" s="44">
        <v>43429</v>
      </c>
      <c r="E28" s="47">
        <v>0.2</v>
      </c>
      <c r="F28" s="48">
        <v>0.45600000000000002</v>
      </c>
      <c r="G28" s="49">
        <v>43459</v>
      </c>
      <c r="H28" s="50">
        <v>0</v>
      </c>
      <c r="I28" s="51">
        <v>0.27400000000000002</v>
      </c>
      <c r="J28" s="27">
        <v>43490</v>
      </c>
      <c r="K28" s="28">
        <v>0</v>
      </c>
      <c r="L28" s="29">
        <v>0.22500000000000001</v>
      </c>
      <c r="M28" s="30">
        <v>43521</v>
      </c>
      <c r="N28" s="31">
        <v>0</v>
      </c>
      <c r="O28" s="32">
        <v>0.23100000000000001</v>
      </c>
      <c r="P28" s="33">
        <v>43549</v>
      </c>
      <c r="Q28" s="28">
        <v>0</v>
      </c>
      <c r="R28" s="34">
        <v>0.26600000000000001</v>
      </c>
      <c r="S28" s="30">
        <v>43580</v>
      </c>
      <c r="T28" s="35">
        <v>5.7</v>
      </c>
      <c r="U28" s="36">
        <v>0.57799999999999996</v>
      </c>
      <c r="V28" s="37">
        <v>43610</v>
      </c>
      <c r="W28" s="38">
        <v>0</v>
      </c>
      <c r="X28" s="39">
        <v>0.98899999999999999</v>
      </c>
      <c r="Y28" s="30">
        <v>43641</v>
      </c>
      <c r="Z28" s="35">
        <v>0</v>
      </c>
      <c r="AA28" s="43">
        <v>0.51700000000000002</v>
      </c>
      <c r="AB28" s="27">
        <v>43671</v>
      </c>
      <c r="AC28" s="547"/>
      <c r="AD28" s="547"/>
      <c r="AE28" s="28">
        <v>0</v>
      </c>
      <c r="AF28" s="29">
        <v>0.193</v>
      </c>
      <c r="AG28" s="30">
        <v>43702</v>
      </c>
      <c r="AH28" s="114"/>
      <c r="AI28" s="114"/>
      <c r="AJ28" s="35">
        <v>0</v>
      </c>
      <c r="AK28" s="43">
        <v>0.157</v>
      </c>
      <c r="AL28" s="43"/>
      <c r="AM28" s="594"/>
      <c r="AN28" s="594"/>
      <c r="AO28" s="44">
        <v>43733</v>
      </c>
      <c r="AP28" s="45">
        <v>0</v>
      </c>
      <c r="AQ28" s="46">
        <v>0.16</v>
      </c>
      <c r="AR28" s="605"/>
      <c r="AS28" s="605"/>
    </row>
    <row r="29" spans="1:45" x14ac:dyDescent="0.25">
      <c r="A29" s="30">
        <v>43399</v>
      </c>
      <c r="B29" s="31">
        <v>0.3</v>
      </c>
      <c r="C29" s="32">
        <v>0.55700000000000005</v>
      </c>
      <c r="D29" s="44">
        <v>43430</v>
      </c>
      <c r="E29" s="47">
        <v>0</v>
      </c>
      <c r="F29" s="48">
        <v>0.75600000000000001</v>
      </c>
      <c r="G29" s="49">
        <v>43460</v>
      </c>
      <c r="H29" s="50">
        <v>0</v>
      </c>
      <c r="I29" s="51">
        <v>0.27</v>
      </c>
      <c r="J29" s="27">
        <v>43491</v>
      </c>
      <c r="K29" s="28">
        <v>0</v>
      </c>
      <c r="L29" s="29">
        <v>0.222</v>
      </c>
      <c r="M29" s="30">
        <v>43522</v>
      </c>
      <c r="N29" s="31">
        <v>0</v>
      </c>
      <c r="O29" s="32">
        <v>0.24299999999999999</v>
      </c>
      <c r="P29" s="33">
        <v>43550</v>
      </c>
      <c r="Q29" s="28">
        <v>0</v>
      </c>
      <c r="R29" s="34">
        <v>0.25900000000000001</v>
      </c>
      <c r="S29" s="30">
        <v>43581</v>
      </c>
      <c r="T29" s="35">
        <v>0</v>
      </c>
      <c r="U29" s="36">
        <v>0.59</v>
      </c>
      <c r="V29" s="37">
        <v>43611</v>
      </c>
      <c r="W29" s="38">
        <v>0</v>
      </c>
      <c r="X29" s="39">
        <v>0.96199999999999997</v>
      </c>
      <c r="Y29" s="30">
        <v>43642</v>
      </c>
      <c r="Z29" s="35">
        <v>0</v>
      </c>
      <c r="AA29" s="43">
        <v>0.495</v>
      </c>
      <c r="AB29" s="27">
        <v>43672</v>
      </c>
      <c r="AC29" s="547"/>
      <c r="AD29" s="547"/>
      <c r="AE29" s="28">
        <v>0</v>
      </c>
      <c r="AF29" s="29">
        <v>0.192</v>
      </c>
      <c r="AG29" s="30">
        <v>43703</v>
      </c>
      <c r="AH29" s="114"/>
      <c r="AI29" s="114"/>
      <c r="AJ29" s="35">
        <v>0</v>
      </c>
      <c r="AK29" s="43">
        <v>0.155</v>
      </c>
      <c r="AL29" s="43"/>
      <c r="AM29" s="594"/>
      <c r="AN29" s="594"/>
      <c r="AO29" s="44">
        <v>43734</v>
      </c>
      <c r="AP29" s="45">
        <v>0</v>
      </c>
      <c r="AQ29" s="46">
        <v>0.16</v>
      </c>
      <c r="AR29" s="605"/>
      <c r="AS29" s="605"/>
    </row>
    <row r="30" spans="1:45" x14ac:dyDescent="0.25">
      <c r="A30" s="30">
        <v>43400</v>
      </c>
      <c r="B30" s="31">
        <v>2.1</v>
      </c>
      <c r="C30" s="32">
        <v>0.56599999999999995</v>
      </c>
      <c r="D30" s="44">
        <v>43431</v>
      </c>
      <c r="E30" s="47">
        <v>0</v>
      </c>
      <c r="F30" s="48">
        <v>0.70399999999999996</v>
      </c>
      <c r="G30" s="49">
        <v>43461</v>
      </c>
      <c r="H30" s="50">
        <v>0</v>
      </c>
      <c r="I30" s="51">
        <v>0.27</v>
      </c>
      <c r="J30" s="27">
        <v>43492</v>
      </c>
      <c r="K30" s="28">
        <v>0</v>
      </c>
      <c r="L30" s="29">
        <v>0.217</v>
      </c>
      <c r="M30" s="30">
        <v>43523</v>
      </c>
      <c r="N30" s="31">
        <v>0</v>
      </c>
      <c r="O30" s="32">
        <v>0.255</v>
      </c>
      <c r="P30" s="33">
        <v>43551</v>
      </c>
      <c r="Q30" s="28">
        <v>0</v>
      </c>
      <c r="R30" s="34">
        <v>0.27300000000000002</v>
      </c>
      <c r="S30" s="30">
        <v>43582</v>
      </c>
      <c r="T30" s="35">
        <v>0</v>
      </c>
      <c r="U30" s="36">
        <v>0.59199999999999997</v>
      </c>
      <c r="V30" s="37">
        <v>43612</v>
      </c>
      <c r="W30" s="38">
        <v>0</v>
      </c>
      <c r="X30" s="39">
        <v>0.98399999999999999</v>
      </c>
      <c r="Y30" s="30">
        <v>43643</v>
      </c>
      <c r="Z30" s="35">
        <v>0</v>
      </c>
      <c r="AA30" s="43">
        <v>0.47</v>
      </c>
      <c r="AB30" s="27">
        <v>43673</v>
      </c>
      <c r="AC30" s="547"/>
      <c r="AD30" s="547"/>
      <c r="AE30" s="28">
        <v>0</v>
      </c>
      <c r="AF30" s="29">
        <v>0.19</v>
      </c>
      <c r="AG30" s="30">
        <v>43704</v>
      </c>
      <c r="AH30" s="114"/>
      <c r="AI30" s="114"/>
      <c r="AJ30" s="35">
        <v>0</v>
      </c>
      <c r="AK30" s="43">
        <v>0.154</v>
      </c>
      <c r="AL30" s="43"/>
      <c r="AM30" s="594"/>
      <c r="AN30" s="594"/>
      <c r="AO30" s="44">
        <v>43735</v>
      </c>
      <c r="AP30" s="45">
        <v>0</v>
      </c>
      <c r="AQ30" s="46">
        <v>0.157</v>
      </c>
      <c r="AR30" s="605"/>
      <c r="AS30" s="605"/>
    </row>
    <row r="31" spans="1:45" x14ac:dyDescent="0.25">
      <c r="A31" s="30">
        <v>43401</v>
      </c>
      <c r="B31" s="31">
        <v>0.4</v>
      </c>
      <c r="C31" s="32">
        <v>0.56799999999999995</v>
      </c>
      <c r="D31" s="44">
        <v>43432</v>
      </c>
      <c r="E31" s="47">
        <v>0</v>
      </c>
      <c r="F31" s="48">
        <v>0.56899999999999995</v>
      </c>
      <c r="G31" s="49">
        <v>43462</v>
      </c>
      <c r="H31" s="50">
        <v>0</v>
      </c>
      <c r="I31" s="51">
        <v>0.27400000000000002</v>
      </c>
      <c r="J31" s="27">
        <v>43493</v>
      </c>
      <c r="K31" s="28">
        <v>0</v>
      </c>
      <c r="L31" s="29">
        <v>0.214</v>
      </c>
      <c r="M31" s="52">
        <v>43524</v>
      </c>
      <c r="N31" s="53">
        <v>0</v>
      </c>
      <c r="O31" s="54">
        <v>0.25600000000000001</v>
      </c>
      <c r="P31" s="33">
        <v>43552</v>
      </c>
      <c r="Q31" s="28">
        <v>0</v>
      </c>
      <c r="R31" s="34">
        <v>0.27800000000000002</v>
      </c>
      <c r="S31" s="30">
        <v>43583</v>
      </c>
      <c r="T31" s="35">
        <v>0</v>
      </c>
      <c r="U31" s="36">
        <v>0.61899999999999999</v>
      </c>
      <c r="V31" s="37">
        <v>43613</v>
      </c>
      <c r="W31" s="38">
        <v>0</v>
      </c>
      <c r="X31" s="39">
        <v>0.93799999999999994</v>
      </c>
      <c r="Y31" s="30">
        <v>43644</v>
      </c>
      <c r="Z31" s="35">
        <v>0</v>
      </c>
      <c r="AA31" s="43">
        <v>0.45600000000000002</v>
      </c>
      <c r="AB31" s="27">
        <v>43674</v>
      </c>
      <c r="AC31" s="547"/>
      <c r="AD31" s="547"/>
      <c r="AE31" s="28">
        <v>0</v>
      </c>
      <c r="AF31" s="29">
        <v>0.18</v>
      </c>
      <c r="AG31" s="30">
        <v>43705</v>
      </c>
      <c r="AH31" s="114"/>
      <c r="AI31" s="114"/>
      <c r="AJ31" s="35">
        <v>0</v>
      </c>
      <c r="AK31" s="43">
        <v>0.14899999999999999</v>
      </c>
      <c r="AL31" s="43"/>
      <c r="AM31" s="594"/>
      <c r="AN31" s="594"/>
      <c r="AO31" s="44">
        <v>43736</v>
      </c>
      <c r="AP31" s="45">
        <v>0</v>
      </c>
      <c r="AQ31" s="46">
        <v>0.153</v>
      </c>
      <c r="AR31" s="605"/>
      <c r="AS31" s="605"/>
    </row>
    <row r="32" spans="1:45" x14ac:dyDescent="0.25">
      <c r="A32" s="30">
        <v>43402</v>
      </c>
      <c r="B32" s="31">
        <v>0</v>
      </c>
      <c r="C32" s="32">
        <v>0.55900000000000005</v>
      </c>
      <c r="D32" s="44">
        <v>43433</v>
      </c>
      <c r="E32" s="47">
        <v>0</v>
      </c>
      <c r="F32" s="48">
        <v>0.504</v>
      </c>
      <c r="G32" s="49">
        <v>43463</v>
      </c>
      <c r="H32" s="50">
        <v>0</v>
      </c>
      <c r="I32" s="51">
        <v>0.27500000000000002</v>
      </c>
      <c r="J32" s="27">
        <v>43494</v>
      </c>
      <c r="K32" s="28">
        <v>0</v>
      </c>
      <c r="L32" s="29">
        <v>0.21199999999999999</v>
      </c>
      <c r="M32" s="55"/>
      <c r="N32" s="56"/>
      <c r="O32" s="57"/>
      <c r="P32" s="33">
        <v>43553</v>
      </c>
      <c r="Q32" s="28">
        <v>0</v>
      </c>
      <c r="R32" s="34">
        <v>0.27700000000000002</v>
      </c>
      <c r="S32" s="30">
        <v>43584</v>
      </c>
      <c r="T32" s="35">
        <v>0</v>
      </c>
      <c r="U32" s="36">
        <v>0.67400000000000004</v>
      </c>
      <c r="V32" s="37">
        <v>43614</v>
      </c>
      <c r="W32" s="38">
        <v>0</v>
      </c>
      <c r="X32" s="39">
        <v>0.95199999999999996</v>
      </c>
      <c r="Y32" s="30">
        <v>43645</v>
      </c>
      <c r="Z32" s="35">
        <v>0</v>
      </c>
      <c r="AA32" s="43">
        <v>0.45</v>
      </c>
      <c r="AB32" s="27">
        <v>43675</v>
      </c>
      <c r="AC32" s="547"/>
      <c r="AD32" s="547"/>
      <c r="AE32" s="28">
        <v>0</v>
      </c>
      <c r="AF32" s="29">
        <v>0.186</v>
      </c>
      <c r="AG32" s="30">
        <v>43706</v>
      </c>
      <c r="AH32" s="114"/>
      <c r="AI32" s="114"/>
      <c r="AJ32" s="35">
        <v>0</v>
      </c>
      <c r="AK32" s="43">
        <v>0.153</v>
      </c>
      <c r="AL32" s="43"/>
      <c r="AM32" s="594"/>
      <c r="AN32" s="594"/>
      <c r="AO32" s="44">
        <v>43737</v>
      </c>
      <c r="AP32" s="45">
        <v>0</v>
      </c>
      <c r="AQ32" s="46">
        <v>0.14699999999999999</v>
      </c>
      <c r="AR32" s="605"/>
      <c r="AS32" s="605"/>
    </row>
    <row r="33" spans="1:51" x14ac:dyDescent="0.25">
      <c r="A33" s="30">
        <v>43403</v>
      </c>
      <c r="B33" s="31">
        <v>26.9</v>
      </c>
      <c r="C33" s="32">
        <v>0.45800000000000002</v>
      </c>
      <c r="D33" s="58">
        <v>43434</v>
      </c>
      <c r="E33" s="59">
        <v>0</v>
      </c>
      <c r="F33" s="60">
        <v>0.501</v>
      </c>
      <c r="G33" s="49">
        <v>43464</v>
      </c>
      <c r="H33" s="50">
        <v>0</v>
      </c>
      <c r="I33" s="51">
        <v>0.27500000000000002</v>
      </c>
      <c r="J33" s="27">
        <v>43495</v>
      </c>
      <c r="K33" s="28">
        <v>3</v>
      </c>
      <c r="L33" s="29">
        <v>0.21299999999999999</v>
      </c>
      <c r="M33" s="61"/>
      <c r="N33" s="62"/>
      <c r="O33" s="63"/>
      <c r="P33" s="33">
        <v>43554</v>
      </c>
      <c r="Q33" s="28">
        <v>1.5</v>
      </c>
      <c r="R33" s="34">
        <v>0.28499999999999998</v>
      </c>
      <c r="S33" s="52">
        <v>43585</v>
      </c>
      <c r="T33" s="64">
        <v>0</v>
      </c>
      <c r="U33" s="65">
        <v>0.73299999999999998</v>
      </c>
      <c r="V33" s="37">
        <v>43615</v>
      </c>
      <c r="W33" s="38">
        <v>0</v>
      </c>
      <c r="X33" s="39">
        <v>0.96099999999999997</v>
      </c>
      <c r="Y33" s="66">
        <v>43646</v>
      </c>
      <c r="Z33" s="67">
        <v>0</v>
      </c>
      <c r="AA33" s="68">
        <v>0.44</v>
      </c>
      <c r="AB33" s="27">
        <v>43676</v>
      </c>
      <c r="AC33" s="547"/>
      <c r="AD33" s="547"/>
      <c r="AE33" s="28">
        <v>0</v>
      </c>
      <c r="AF33" s="29">
        <v>0.21299999999999999</v>
      </c>
      <c r="AG33" s="30">
        <v>43707</v>
      </c>
      <c r="AH33" s="114"/>
      <c r="AI33" s="114"/>
      <c r="AJ33" s="35">
        <v>0</v>
      </c>
      <c r="AK33" s="43">
        <v>0.14599999999999999</v>
      </c>
      <c r="AL33" s="43"/>
      <c r="AM33" s="595"/>
      <c r="AN33" s="595"/>
      <c r="AO33" s="58">
        <v>43738</v>
      </c>
      <c r="AP33" s="69">
        <v>0</v>
      </c>
      <c r="AQ33" s="70">
        <v>0.151</v>
      </c>
      <c r="AR33" s="605"/>
      <c r="AS33" s="605"/>
    </row>
    <row r="34" spans="1:51" x14ac:dyDescent="0.25">
      <c r="A34" s="66">
        <v>43404</v>
      </c>
      <c r="B34" s="71">
        <v>12.4</v>
      </c>
      <c r="C34" s="72">
        <v>0.41799999999999998</v>
      </c>
      <c r="D34" s="73"/>
      <c r="E34" s="74"/>
      <c r="F34" s="75"/>
      <c r="G34" s="76">
        <v>43465</v>
      </c>
      <c r="H34" s="77">
        <v>0</v>
      </c>
      <c r="I34" s="78">
        <v>0.255</v>
      </c>
      <c r="J34" s="79">
        <v>43496</v>
      </c>
      <c r="K34" s="80">
        <v>8.3000000000000007</v>
      </c>
      <c r="L34" s="81">
        <v>0.38800000000000001</v>
      </c>
      <c r="M34" s="82"/>
      <c r="N34" s="83"/>
      <c r="O34" s="84"/>
      <c r="P34" s="33">
        <v>43555</v>
      </c>
      <c r="Q34" s="28">
        <v>8.3000000000000007</v>
      </c>
      <c r="R34" s="34">
        <v>0.29099999999999998</v>
      </c>
      <c r="S34" s="85"/>
      <c r="T34" s="86"/>
      <c r="U34" s="87"/>
      <c r="V34" s="37">
        <v>43616</v>
      </c>
      <c r="W34" s="38">
        <v>0</v>
      </c>
      <c r="X34" s="39">
        <v>0.94399999999999995</v>
      </c>
      <c r="Y34" s="85"/>
      <c r="Z34" s="86"/>
      <c r="AA34" s="86"/>
      <c r="AB34" s="27">
        <v>43677</v>
      </c>
      <c r="AC34" s="547"/>
      <c r="AD34" s="547"/>
      <c r="AE34" s="28">
        <v>0</v>
      </c>
      <c r="AF34" s="29">
        <v>0.191</v>
      </c>
      <c r="AG34" s="66">
        <v>43708</v>
      </c>
      <c r="AH34" s="588"/>
      <c r="AI34" s="588"/>
      <c r="AJ34" s="67">
        <v>2.8</v>
      </c>
      <c r="AK34" s="68">
        <v>0.14599999999999999</v>
      </c>
      <c r="AL34" s="68"/>
      <c r="AM34" s="596"/>
      <c r="AN34" s="596"/>
      <c r="AO34" s="73"/>
      <c r="AP34" s="88"/>
      <c r="AQ34" s="89"/>
      <c r="AR34" s="606"/>
      <c r="AS34" s="606"/>
    </row>
    <row r="35" spans="1:51" s="99" customFormat="1" x14ac:dyDescent="0.25">
      <c r="A35" s="90" t="s">
        <v>16</v>
      </c>
      <c r="B35" s="91">
        <f>SUM(B4:B34)</f>
        <v>108.30000000000001</v>
      </c>
      <c r="C35" s="91">
        <f>SUM(C4:C34)</f>
        <v>14.85</v>
      </c>
      <c r="D35" s="92" t="s">
        <v>17</v>
      </c>
      <c r="E35" s="93">
        <f>SUM(E4:E34)</f>
        <v>119.2</v>
      </c>
      <c r="F35" s="93">
        <f>SUM(F4:F34)</f>
        <v>13.132999999999999</v>
      </c>
      <c r="G35" s="90" t="s">
        <v>18</v>
      </c>
      <c r="H35" s="91">
        <f>SUM(H4:H34)</f>
        <v>4</v>
      </c>
      <c r="I35" s="91">
        <f>SUM(I4:I34)</f>
        <v>10.593999999999999</v>
      </c>
      <c r="J35" s="92" t="s">
        <v>19</v>
      </c>
      <c r="K35" s="93">
        <f>SUM(K4:K34)</f>
        <v>46.900000000000006</v>
      </c>
      <c r="L35" s="93">
        <f>SUM(L4:L34)</f>
        <v>7.1130000000000004</v>
      </c>
      <c r="M35" s="90" t="s">
        <v>20</v>
      </c>
      <c r="N35" s="91">
        <f>SUM(N4:N34)</f>
        <v>23.8</v>
      </c>
      <c r="O35" s="91">
        <f>SUM(O4:O34)</f>
        <v>8.261000000000001</v>
      </c>
      <c r="P35" s="94" t="s">
        <v>21</v>
      </c>
      <c r="Q35" s="95">
        <f>SUM(Q4:Q34)</f>
        <v>17.7</v>
      </c>
      <c r="R35" s="95">
        <f>SUM(R4:R34)</f>
        <v>8.5060000000000002</v>
      </c>
      <c r="S35" s="90" t="s">
        <v>22</v>
      </c>
      <c r="T35" s="91">
        <f>SUM(T4:T34)</f>
        <v>113.90000000000002</v>
      </c>
      <c r="U35" s="91">
        <f>SUM(U4:U34)</f>
        <v>13.902000000000001</v>
      </c>
      <c r="V35" s="94" t="s">
        <v>23</v>
      </c>
      <c r="W35" s="95">
        <f>SUM(W4:W34)</f>
        <v>0</v>
      </c>
      <c r="X35" s="96">
        <f>SUM(X4:X34)</f>
        <v>33.74</v>
      </c>
      <c r="Y35" s="97" t="s">
        <v>24</v>
      </c>
      <c r="Z35" s="91">
        <f>SUM(Z4:Z34)</f>
        <v>0.5</v>
      </c>
      <c r="AA35" s="98">
        <f>SUM(AA4:AA34)</f>
        <v>21.271000000000001</v>
      </c>
      <c r="AB35" s="94" t="s">
        <v>25</v>
      </c>
      <c r="AC35" s="548"/>
      <c r="AD35" s="548"/>
      <c r="AE35" s="95">
        <f>SUM(AE4:AE34)</f>
        <v>0.2</v>
      </c>
      <c r="AF35" s="96">
        <f>SUM(AF4:AF34)</f>
        <v>8.0140000000000011</v>
      </c>
      <c r="AG35" s="97" t="s">
        <v>26</v>
      </c>
      <c r="AH35" s="97"/>
      <c r="AI35" s="97"/>
      <c r="AJ35" s="91">
        <f>SUM(AJ4:AJ34)</f>
        <v>2.8</v>
      </c>
      <c r="AK35" s="98">
        <f>SUM(AK4:AK34)</f>
        <v>5.3379999999999992</v>
      </c>
      <c r="AL35" s="98"/>
      <c r="AM35" s="597"/>
      <c r="AN35" s="597"/>
      <c r="AO35" s="94" t="s">
        <v>27</v>
      </c>
      <c r="AP35" s="95">
        <f>SUM(AP4:AP34)</f>
        <v>56.900000000000006</v>
      </c>
      <c r="AQ35" s="96">
        <f>SUM(AQ4:AQ34)</f>
        <v>5.1849999999999996</v>
      </c>
      <c r="AR35" s="607"/>
      <c r="AS35" s="607"/>
      <c r="AY35" s="285"/>
    </row>
    <row r="37" spans="1:51" ht="29.4" x14ac:dyDescent="0.25">
      <c r="A37" s="100"/>
      <c r="B37" s="101" t="s">
        <v>14</v>
      </c>
      <c r="C37" s="101" t="s">
        <v>15</v>
      </c>
      <c r="D37" s="102" t="s">
        <v>28</v>
      </c>
      <c r="E37" s="103" t="s">
        <v>29</v>
      </c>
    </row>
    <row r="38" spans="1:51" x14ac:dyDescent="0.25">
      <c r="A38" s="104" t="s">
        <v>16</v>
      </c>
      <c r="B38" s="105">
        <f>B35</f>
        <v>108.30000000000001</v>
      </c>
      <c r="C38" s="105">
        <f>C35</f>
        <v>14.85</v>
      </c>
      <c r="D38" s="106">
        <f>MAX(B4:B34)</f>
        <v>26.9</v>
      </c>
      <c r="E38" s="106">
        <f>AVERAGE(C38:C49)</f>
        <v>12.49225</v>
      </c>
    </row>
    <row r="39" spans="1:51" x14ac:dyDescent="0.25">
      <c r="A39" s="107" t="s">
        <v>17</v>
      </c>
      <c r="B39" s="105">
        <f>E35</f>
        <v>119.2</v>
      </c>
      <c r="C39" s="105">
        <f>F35</f>
        <v>13.132999999999999</v>
      </c>
      <c r="D39" s="106">
        <f>MAX(E4:E33)</f>
        <v>27.4</v>
      </c>
    </row>
    <row r="40" spans="1:51" x14ac:dyDescent="0.25">
      <c r="A40" s="104" t="s">
        <v>18</v>
      </c>
      <c r="B40" s="105">
        <f>H35</f>
        <v>4</v>
      </c>
      <c r="C40" s="105">
        <f>I35</f>
        <v>10.593999999999999</v>
      </c>
      <c r="D40" s="106">
        <f>MAX(H4:H34)</f>
        <v>4</v>
      </c>
    </row>
    <row r="41" spans="1:51" x14ac:dyDescent="0.25">
      <c r="A41" s="107" t="s">
        <v>19</v>
      </c>
      <c r="B41" s="105">
        <f>K35</f>
        <v>46.900000000000006</v>
      </c>
      <c r="C41" s="105">
        <f>L35</f>
        <v>7.1130000000000004</v>
      </c>
      <c r="D41" s="106">
        <f>MAX(K4:K34)</f>
        <v>28.6</v>
      </c>
    </row>
    <row r="42" spans="1:51" x14ac:dyDescent="0.25">
      <c r="A42" s="104" t="s">
        <v>20</v>
      </c>
      <c r="B42" s="105">
        <f>N35</f>
        <v>23.8</v>
      </c>
      <c r="C42" s="105">
        <f>O35</f>
        <v>8.261000000000001</v>
      </c>
      <c r="D42" s="106">
        <f>MAX(N6:N31)</f>
        <v>0.7</v>
      </c>
    </row>
    <row r="43" spans="1:51" x14ac:dyDescent="0.25">
      <c r="A43" s="107" t="s">
        <v>21</v>
      </c>
      <c r="B43" s="105">
        <f>Q35</f>
        <v>17.7</v>
      </c>
      <c r="C43" s="105">
        <f>R35</f>
        <v>8.5060000000000002</v>
      </c>
      <c r="D43" s="106">
        <f>MAX(Q4:Q34)</f>
        <v>8.3000000000000007</v>
      </c>
    </row>
    <row r="44" spans="1:51" x14ac:dyDescent="0.25">
      <c r="A44" s="104" t="s">
        <v>22</v>
      </c>
      <c r="B44" s="105">
        <f>T35</f>
        <v>113.90000000000002</v>
      </c>
      <c r="C44" s="105">
        <f>U35</f>
        <v>13.902000000000001</v>
      </c>
      <c r="D44" s="106">
        <f>MAX(T4:T33)</f>
        <v>22.2</v>
      </c>
    </row>
    <row r="45" spans="1:51" x14ac:dyDescent="0.25">
      <c r="A45" s="107" t="s">
        <v>23</v>
      </c>
      <c r="B45" s="105">
        <f>W35</f>
        <v>0</v>
      </c>
      <c r="C45" s="105">
        <f>X35</f>
        <v>33.74</v>
      </c>
      <c r="D45" s="106">
        <f>MAX(W4:W34)</f>
        <v>0</v>
      </c>
    </row>
    <row r="46" spans="1:51" x14ac:dyDescent="0.25">
      <c r="A46" s="104" t="s">
        <v>24</v>
      </c>
      <c r="B46" s="105">
        <f>Z35</f>
        <v>0.5</v>
      </c>
      <c r="C46" s="105">
        <f>AA35</f>
        <v>21.271000000000001</v>
      </c>
      <c r="D46" s="106">
        <f>MAX(Z4:Z33)</f>
        <v>0.5</v>
      </c>
    </row>
    <row r="47" spans="1:51" x14ac:dyDescent="0.25">
      <c r="A47" s="107" t="s">
        <v>30</v>
      </c>
      <c r="B47" s="108">
        <f>AE35</f>
        <v>0.2</v>
      </c>
      <c r="C47" s="108">
        <f>AF35</f>
        <v>8.0140000000000011</v>
      </c>
      <c r="D47" s="106">
        <f>MAX(AE4:AE34)</f>
        <v>0.2</v>
      </c>
    </row>
    <row r="48" spans="1:51" x14ac:dyDescent="0.25">
      <c r="A48" s="104" t="s">
        <v>31</v>
      </c>
      <c r="B48" s="108">
        <f>AJ35</f>
        <v>2.8</v>
      </c>
      <c r="C48" s="108">
        <f>AK35</f>
        <v>5.3379999999999992</v>
      </c>
      <c r="D48" s="106">
        <f>MAX(AJ4:AJ34)</f>
        <v>2.8</v>
      </c>
    </row>
    <row r="49" spans="1:51" x14ac:dyDescent="0.25">
      <c r="A49" s="109" t="s">
        <v>32</v>
      </c>
      <c r="B49" s="110">
        <f>AP35</f>
        <v>56.900000000000006</v>
      </c>
      <c r="C49" s="110">
        <f>AQ35</f>
        <v>5.1849999999999996</v>
      </c>
      <c r="D49" s="106">
        <f>MAX(AP4:AP33)</f>
        <v>34.700000000000003</v>
      </c>
    </row>
    <row r="50" spans="1:51" x14ac:dyDescent="0.25">
      <c r="A50" s="111" t="s">
        <v>33</v>
      </c>
      <c r="B50" s="112">
        <f>SUM(B38:B49)</f>
        <v>494.20000000000005</v>
      </c>
      <c r="C50" s="113">
        <f>SUM(C38:C49)</f>
        <v>149.90700000000001</v>
      </c>
    </row>
    <row r="52" spans="1:51" s="4" customFormat="1" ht="15.6" x14ac:dyDescent="0.3">
      <c r="A52" s="772" t="s">
        <v>1</v>
      </c>
      <c r="B52" s="772"/>
      <c r="C52" s="772"/>
      <c r="D52" s="771" t="s">
        <v>2</v>
      </c>
      <c r="E52" s="771"/>
      <c r="F52" s="771"/>
      <c r="G52" s="772" t="s">
        <v>3</v>
      </c>
      <c r="H52" s="772"/>
      <c r="I52" s="772"/>
      <c r="J52" s="773" t="s">
        <v>4</v>
      </c>
      <c r="K52" s="773"/>
      <c r="L52" s="773"/>
      <c r="M52" s="774" t="s">
        <v>5</v>
      </c>
      <c r="N52" s="774"/>
      <c r="O52" s="774"/>
      <c r="P52" s="773" t="s">
        <v>6</v>
      </c>
      <c r="Q52" s="773"/>
      <c r="R52" s="773"/>
      <c r="S52" s="770" t="s">
        <v>7</v>
      </c>
      <c r="T52" s="770"/>
      <c r="U52" s="770"/>
      <c r="V52" s="773" t="s">
        <v>8</v>
      </c>
      <c r="W52" s="773"/>
      <c r="X52" s="773"/>
      <c r="Y52" s="772" t="s">
        <v>9</v>
      </c>
      <c r="Z52" s="772"/>
      <c r="AA52" s="772"/>
      <c r="AB52" s="773" t="s">
        <v>10</v>
      </c>
      <c r="AC52" s="773"/>
      <c r="AD52" s="773"/>
      <c r="AE52" s="773"/>
      <c r="AF52" s="773"/>
      <c r="AG52" s="770" t="s">
        <v>11</v>
      </c>
      <c r="AH52" s="770"/>
      <c r="AI52" s="770"/>
      <c r="AJ52" s="770"/>
      <c r="AK52" s="770"/>
      <c r="AL52" s="3"/>
      <c r="AM52" s="585"/>
      <c r="AN52" s="585"/>
      <c r="AO52" s="771" t="s">
        <v>12</v>
      </c>
      <c r="AP52" s="771"/>
      <c r="AQ52" s="771"/>
      <c r="AR52" s="603"/>
      <c r="AS52" s="603"/>
      <c r="AY52" s="285"/>
    </row>
    <row r="53" spans="1:51" s="4" customFormat="1" x14ac:dyDescent="0.25">
      <c r="A53" s="5" t="s">
        <v>13</v>
      </c>
      <c r="B53" s="6" t="s">
        <v>14</v>
      </c>
      <c r="C53" s="7" t="s">
        <v>15</v>
      </c>
      <c r="D53" s="8" t="s">
        <v>13</v>
      </c>
      <c r="E53" s="9" t="s">
        <v>14</v>
      </c>
      <c r="F53" s="10" t="s">
        <v>15</v>
      </c>
      <c r="G53" s="5" t="s">
        <v>13</v>
      </c>
      <c r="H53" s="6" t="s">
        <v>14</v>
      </c>
      <c r="I53" s="7" t="s">
        <v>15</v>
      </c>
      <c r="J53" s="11" t="s">
        <v>13</v>
      </c>
      <c r="K53" s="12" t="s">
        <v>14</v>
      </c>
      <c r="L53" s="13" t="s">
        <v>15</v>
      </c>
      <c r="M53" s="16" t="s">
        <v>13</v>
      </c>
      <c r="N53" s="6" t="s">
        <v>14</v>
      </c>
      <c r="O53" s="17" t="s">
        <v>15</v>
      </c>
      <c r="P53" s="11" t="s">
        <v>13</v>
      </c>
      <c r="Q53" s="12" t="s">
        <v>14</v>
      </c>
      <c r="R53" s="13" t="s">
        <v>15</v>
      </c>
      <c r="S53" s="5" t="s">
        <v>13</v>
      </c>
      <c r="T53" s="6" t="s">
        <v>14</v>
      </c>
      <c r="U53" s="17" t="s">
        <v>15</v>
      </c>
      <c r="V53" s="11" t="s">
        <v>13</v>
      </c>
      <c r="W53" s="12" t="s">
        <v>14</v>
      </c>
      <c r="X53" s="13" t="s">
        <v>15</v>
      </c>
      <c r="Y53" s="5" t="s">
        <v>13</v>
      </c>
      <c r="Z53" s="6" t="s">
        <v>14</v>
      </c>
      <c r="AA53" s="7" t="s">
        <v>15</v>
      </c>
      <c r="AB53" s="11" t="s">
        <v>13</v>
      </c>
      <c r="AC53" s="14"/>
      <c r="AD53" s="14"/>
      <c r="AE53" s="12" t="s">
        <v>14</v>
      </c>
      <c r="AF53" s="13" t="s">
        <v>15</v>
      </c>
      <c r="AG53" s="5" t="s">
        <v>13</v>
      </c>
      <c r="AH53" s="16"/>
      <c r="AI53" s="16"/>
      <c r="AJ53" s="6" t="s">
        <v>14</v>
      </c>
      <c r="AK53" s="17" t="s">
        <v>15</v>
      </c>
      <c r="AL53" s="17"/>
      <c r="AM53" s="593"/>
      <c r="AN53" s="593"/>
      <c r="AO53" s="8" t="s">
        <v>13</v>
      </c>
      <c r="AP53" s="9" t="s">
        <v>14</v>
      </c>
      <c r="AQ53" s="10" t="s">
        <v>15</v>
      </c>
      <c r="AR53" s="604"/>
      <c r="AS53" s="604"/>
      <c r="AY53" s="285"/>
    </row>
    <row r="54" spans="1:51" s="4" customFormat="1" x14ac:dyDescent="0.25">
      <c r="A54" s="18">
        <v>43739</v>
      </c>
      <c r="B54" s="19">
        <v>0</v>
      </c>
      <c r="C54" s="20">
        <v>0.15</v>
      </c>
      <c r="D54" s="21">
        <v>43770</v>
      </c>
      <c r="E54" s="22">
        <v>0.7</v>
      </c>
      <c r="F54" s="23">
        <v>0.151</v>
      </c>
      <c r="G54" s="24">
        <v>43800</v>
      </c>
      <c r="H54" s="25">
        <v>1.2</v>
      </c>
      <c r="I54" s="26">
        <v>0.28199999999999997</v>
      </c>
      <c r="J54" s="27">
        <v>43831</v>
      </c>
      <c r="K54" s="28">
        <v>0</v>
      </c>
      <c r="L54" s="29">
        <v>0.71899999999999997</v>
      </c>
      <c r="M54" s="114">
        <v>43862</v>
      </c>
      <c r="N54" s="31">
        <v>0</v>
      </c>
      <c r="O54" s="115">
        <v>0.29799999999999999</v>
      </c>
      <c r="P54" s="27">
        <v>43891</v>
      </c>
      <c r="Q54" s="28">
        <v>0.5</v>
      </c>
      <c r="R54" s="29">
        <v>0.40100000000000002</v>
      </c>
      <c r="S54" s="30">
        <v>43922</v>
      </c>
      <c r="T54" s="35">
        <v>17.5</v>
      </c>
      <c r="U54" s="43">
        <v>0.39600000000000002</v>
      </c>
      <c r="V54" s="116">
        <v>43952</v>
      </c>
      <c r="W54" s="117">
        <v>0</v>
      </c>
      <c r="X54" s="118">
        <v>0.68400000000000005</v>
      </c>
      <c r="Y54" s="40">
        <v>43983</v>
      </c>
      <c r="Z54" s="41">
        <v>0</v>
      </c>
      <c r="AA54" s="119">
        <v>0.95899999999999996</v>
      </c>
      <c r="AB54" s="27">
        <v>44013</v>
      </c>
      <c r="AC54" s="547"/>
      <c r="AD54" s="547"/>
      <c r="AE54" s="28">
        <v>0</v>
      </c>
      <c r="AF54" s="29">
        <v>0.34499999999999997</v>
      </c>
      <c r="AG54" s="30">
        <v>44044</v>
      </c>
      <c r="AH54" s="114"/>
      <c r="AI54" s="114"/>
      <c r="AJ54" s="35">
        <v>0</v>
      </c>
      <c r="AK54" s="43">
        <v>0.183</v>
      </c>
      <c r="AL54" s="43"/>
      <c r="AM54" s="594"/>
      <c r="AN54" s="594"/>
      <c r="AO54" s="44">
        <v>44075</v>
      </c>
      <c r="AP54" s="45">
        <v>0</v>
      </c>
      <c r="AQ54" s="46">
        <v>0.12</v>
      </c>
      <c r="AR54" s="605"/>
      <c r="AS54" s="605"/>
      <c r="AY54" s="285"/>
    </row>
    <row r="55" spans="1:51" s="4" customFormat="1" x14ac:dyDescent="0.25">
      <c r="A55" s="30">
        <v>43740</v>
      </c>
      <c r="B55" s="31">
        <v>0</v>
      </c>
      <c r="C55" s="32">
        <v>0.15</v>
      </c>
      <c r="D55" s="44">
        <v>43771</v>
      </c>
      <c r="E55" s="47">
        <v>5.8</v>
      </c>
      <c r="F55" s="48">
        <v>0.314</v>
      </c>
      <c r="G55" s="49">
        <v>43801</v>
      </c>
      <c r="H55" s="50">
        <v>1.4</v>
      </c>
      <c r="I55" s="51">
        <v>0.27500000000000002</v>
      </c>
      <c r="J55" s="27">
        <v>43832</v>
      </c>
      <c r="K55" s="28">
        <v>0</v>
      </c>
      <c r="L55" s="29">
        <v>0.67600000000000005</v>
      </c>
      <c r="M55" s="114">
        <v>43863</v>
      </c>
      <c r="N55" s="31">
        <v>0</v>
      </c>
      <c r="O55" s="115">
        <v>0.28799999999999998</v>
      </c>
      <c r="P55" s="27">
        <v>43892</v>
      </c>
      <c r="Q55" s="28">
        <v>3.8</v>
      </c>
      <c r="R55" s="29">
        <v>0.44900000000000001</v>
      </c>
      <c r="S55" s="30">
        <v>43923</v>
      </c>
      <c r="T55" s="35">
        <v>26.3</v>
      </c>
      <c r="U55" s="43">
        <v>0.41499999999999998</v>
      </c>
      <c r="V55" s="120">
        <v>43953</v>
      </c>
      <c r="W55" s="121">
        <v>0</v>
      </c>
      <c r="X55" s="122">
        <v>0.77400000000000002</v>
      </c>
      <c r="Y55" s="30">
        <v>43984</v>
      </c>
      <c r="Z55" s="35">
        <v>0</v>
      </c>
      <c r="AA55" s="36">
        <v>0.89300000000000002</v>
      </c>
      <c r="AB55" s="27">
        <v>44014</v>
      </c>
      <c r="AC55" s="547"/>
      <c r="AD55" s="547"/>
      <c r="AE55" s="28">
        <v>0</v>
      </c>
      <c r="AF55" s="29">
        <v>0.28499999999999998</v>
      </c>
      <c r="AG55" s="30">
        <v>44045</v>
      </c>
      <c r="AH55" s="114"/>
      <c r="AI55" s="114"/>
      <c r="AJ55" s="35">
        <v>0</v>
      </c>
      <c r="AK55" s="43">
        <v>0.17299999999999999</v>
      </c>
      <c r="AL55" s="43"/>
      <c r="AM55" s="594"/>
      <c r="AN55" s="594"/>
      <c r="AO55" s="44">
        <v>44076</v>
      </c>
      <c r="AP55" s="45">
        <v>0</v>
      </c>
      <c r="AQ55" s="46">
        <v>0.124</v>
      </c>
      <c r="AR55" s="605"/>
      <c r="AS55" s="605"/>
      <c r="AY55" s="285"/>
    </row>
    <row r="56" spans="1:51" s="4" customFormat="1" x14ac:dyDescent="0.25">
      <c r="A56" s="30">
        <v>43741</v>
      </c>
      <c r="B56" s="31">
        <v>0</v>
      </c>
      <c r="C56" s="32">
        <v>0.14599999999999999</v>
      </c>
      <c r="D56" s="44">
        <v>43772</v>
      </c>
      <c r="E56" s="47">
        <v>2.2000000000000002</v>
      </c>
      <c r="F56" s="48">
        <v>0.50900000000000001</v>
      </c>
      <c r="G56" s="49">
        <v>43802</v>
      </c>
      <c r="H56" s="50">
        <v>0.3</v>
      </c>
      <c r="I56" s="51">
        <v>0.26400000000000001</v>
      </c>
      <c r="J56" s="27">
        <v>43833</v>
      </c>
      <c r="K56" s="28">
        <v>0</v>
      </c>
      <c r="L56" s="29">
        <v>0.63</v>
      </c>
      <c r="M56" s="114">
        <v>43864</v>
      </c>
      <c r="N56" s="31">
        <v>0</v>
      </c>
      <c r="O56" s="115">
        <v>0.28899999999999998</v>
      </c>
      <c r="P56" s="27">
        <v>43893</v>
      </c>
      <c r="Q56" s="28">
        <v>0</v>
      </c>
      <c r="R56" s="29">
        <v>0.44400000000000001</v>
      </c>
      <c r="S56" s="30">
        <v>43924</v>
      </c>
      <c r="T56" s="35">
        <v>0.1</v>
      </c>
      <c r="U56" s="43">
        <v>0.41699999999999998</v>
      </c>
      <c r="V56" s="120">
        <v>43954</v>
      </c>
      <c r="W56" s="121">
        <v>0</v>
      </c>
      <c r="X56" s="122">
        <v>0.85299999999999998</v>
      </c>
      <c r="Y56" s="30">
        <v>43985</v>
      </c>
      <c r="Z56" s="35">
        <v>0</v>
      </c>
      <c r="AA56" s="36">
        <v>0.85499999999999998</v>
      </c>
      <c r="AB56" s="27">
        <v>44015</v>
      </c>
      <c r="AC56" s="547"/>
      <c r="AD56" s="547"/>
      <c r="AE56" s="28">
        <v>0</v>
      </c>
      <c r="AF56" s="29">
        <v>0.34</v>
      </c>
      <c r="AG56" s="30">
        <v>44046</v>
      </c>
      <c r="AH56" s="114"/>
      <c r="AI56" s="114"/>
      <c r="AJ56" s="35">
        <v>0</v>
      </c>
      <c r="AK56" s="43">
        <v>0.16400000000000001</v>
      </c>
      <c r="AL56" s="43"/>
      <c r="AM56" s="594"/>
      <c r="AN56" s="594"/>
      <c r="AO56" s="44">
        <v>44077</v>
      </c>
      <c r="AP56" s="45">
        <v>0</v>
      </c>
      <c r="AQ56" s="46">
        <v>0.121</v>
      </c>
      <c r="AR56" s="605"/>
      <c r="AS56" s="605"/>
      <c r="AY56" s="285"/>
    </row>
    <row r="57" spans="1:51" s="4" customFormat="1" x14ac:dyDescent="0.25">
      <c r="A57" s="30">
        <v>43742</v>
      </c>
      <c r="B57" s="31">
        <v>0</v>
      </c>
      <c r="C57" s="32">
        <v>0.129</v>
      </c>
      <c r="D57" s="44">
        <v>43773</v>
      </c>
      <c r="E57" s="47">
        <v>0.2</v>
      </c>
      <c r="F57" s="48">
        <v>0.40799999999999997</v>
      </c>
      <c r="G57" s="49">
        <v>43803</v>
      </c>
      <c r="H57" s="50">
        <v>0.2</v>
      </c>
      <c r="I57" s="51">
        <v>0.251</v>
      </c>
      <c r="J57" s="27">
        <v>43834</v>
      </c>
      <c r="K57" s="28">
        <v>0</v>
      </c>
      <c r="L57" s="29">
        <v>0.59699999999999998</v>
      </c>
      <c r="M57" s="114">
        <v>43865</v>
      </c>
      <c r="N57" s="31">
        <v>0</v>
      </c>
      <c r="O57" s="115">
        <v>0.28799999999999998</v>
      </c>
      <c r="P57" s="27">
        <v>43894</v>
      </c>
      <c r="Q57" s="28">
        <v>0</v>
      </c>
      <c r="R57" s="29">
        <v>0.41499999999999998</v>
      </c>
      <c r="S57" s="30">
        <v>43925</v>
      </c>
      <c r="T57" s="35">
        <v>1.7</v>
      </c>
      <c r="U57" s="43">
        <v>0.40400000000000003</v>
      </c>
      <c r="V57" s="120">
        <v>43955</v>
      </c>
      <c r="W57" s="121">
        <v>0</v>
      </c>
      <c r="X57" s="122">
        <v>1.097</v>
      </c>
      <c r="Y57" s="30">
        <v>43986</v>
      </c>
      <c r="Z57" s="35">
        <v>13.2</v>
      </c>
      <c r="AA57" s="36">
        <v>0.89600000000000002</v>
      </c>
      <c r="AB57" s="27">
        <v>44016</v>
      </c>
      <c r="AC57" s="547"/>
      <c r="AD57" s="547"/>
      <c r="AE57" s="28">
        <v>0</v>
      </c>
      <c r="AF57" s="29">
        <v>0.41099999999999998</v>
      </c>
      <c r="AG57" s="30">
        <v>44047</v>
      </c>
      <c r="AH57" s="114"/>
      <c r="AI57" s="114"/>
      <c r="AJ57" s="35">
        <v>0</v>
      </c>
      <c r="AK57" s="43">
        <v>0.16400000000000001</v>
      </c>
      <c r="AL57" s="43"/>
      <c r="AM57" s="594"/>
      <c r="AN57" s="594"/>
      <c r="AO57" s="44">
        <v>44078</v>
      </c>
      <c r="AP57" s="45">
        <v>0</v>
      </c>
      <c r="AQ57" s="46">
        <v>0.115</v>
      </c>
      <c r="AR57" s="605"/>
      <c r="AS57" s="605"/>
      <c r="AY57" s="285"/>
    </row>
    <row r="58" spans="1:51" x14ac:dyDescent="0.25">
      <c r="A58" s="30">
        <v>43743</v>
      </c>
      <c r="B58" s="31">
        <v>0</v>
      </c>
      <c r="C58" s="32">
        <v>0.10299999999999999</v>
      </c>
      <c r="D58" s="44">
        <v>43774</v>
      </c>
      <c r="E58" s="47">
        <v>1.2</v>
      </c>
      <c r="F58" s="48">
        <v>0.39400000000000002</v>
      </c>
      <c r="G58" s="49">
        <v>43804</v>
      </c>
      <c r="H58" s="50">
        <v>0.1</v>
      </c>
      <c r="I58" s="51">
        <v>0.24099999999999999</v>
      </c>
      <c r="J58" s="27">
        <v>43835</v>
      </c>
      <c r="K58" s="28">
        <v>0</v>
      </c>
      <c r="L58" s="29">
        <v>0.57199999999999995</v>
      </c>
      <c r="M58" s="114">
        <v>43866</v>
      </c>
      <c r="N58" s="31">
        <v>0</v>
      </c>
      <c r="O58" s="115">
        <v>0.29099999999999998</v>
      </c>
      <c r="P58" s="27">
        <v>43895</v>
      </c>
      <c r="Q58" s="28">
        <v>0</v>
      </c>
      <c r="R58" s="29">
        <v>0.33200000000000002</v>
      </c>
      <c r="S58" s="30">
        <v>43926</v>
      </c>
      <c r="T58" s="35">
        <v>0.1</v>
      </c>
      <c r="U58" s="43">
        <v>0.39900000000000002</v>
      </c>
      <c r="V58" s="120">
        <v>43956</v>
      </c>
      <c r="W58" s="121">
        <v>0</v>
      </c>
      <c r="X58" s="122">
        <v>1.4019999999999999</v>
      </c>
      <c r="Y58" s="30">
        <v>43987</v>
      </c>
      <c r="Z58" s="35">
        <v>0</v>
      </c>
      <c r="AA58" s="36">
        <v>1.03</v>
      </c>
      <c r="AB58" s="27">
        <v>44017</v>
      </c>
      <c r="AC58" s="547"/>
      <c r="AD58" s="547"/>
      <c r="AE58" s="28">
        <v>0</v>
      </c>
      <c r="AF58" s="29">
        <v>0.316</v>
      </c>
      <c r="AG58" s="30">
        <v>44048</v>
      </c>
      <c r="AH58" s="114"/>
      <c r="AI58" s="114"/>
      <c r="AJ58" s="35">
        <v>0</v>
      </c>
      <c r="AK58" s="43">
        <v>0.16600000000000001</v>
      </c>
      <c r="AL58" s="43"/>
      <c r="AM58" s="594"/>
      <c r="AN58" s="594"/>
      <c r="AO58" s="44">
        <v>44079</v>
      </c>
      <c r="AP58" s="45">
        <v>0</v>
      </c>
      <c r="AQ58" s="46">
        <v>0.109</v>
      </c>
      <c r="AR58" s="605"/>
      <c r="AS58" s="605"/>
    </row>
    <row r="59" spans="1:51" x14ac:dyDescent="0.25">
      <c r="A59" s="30">
        <v>43744</v>
      </c>
      <c r="B59" s="31">
        <v>0</v>
      </c>
      <c r="C59" s="32">
        <v>0.107</v>
      </c>
      <c r="D59" s="44">
        <v>43775</v>
      </c>
      <c r="E59" s="47">
        <v>0</v>
      </c>
      <c r="F59" s="48">
        <v>0.33200000000000002</v>
      </c>
      <c r="G59" s="49">
        <v>43805</v>
      </c>
      <c r="H59" s="50">
        <v>0</v>
      </c>
      <c r="I59" s="51">
        <v>0.248</v>
      </c>
      <c r="J59" s="27">
        <v>43836</v>
      </c>
      <c r="K59" s="28">
        <v>0</v>
      </c>
      <c r="L59" s="29">
        <v>0.53900000000000003</v>
      </c>
      <c r="M59" s="114">
        <v>43867</v>
      </c>
      <c r="N59" s="31">
        <v>0</v>
      </c>
      <c r="O59" s="115">
        <v>0.28499999999999998</v>
      </c>
      <c r="P59" s="27">
        <v>43896</v>
      </c>
      <c r="Q59" s="28">
        <v>0</v>
      </c>
      <c r="R59" s="29">
        <v>0.28100000000000003</v>
      </c>
      <c r="S59" s="30">
        <v>43927</v>
      </c>
      <c r="T59" s="35">
        <v>0</v>
      </c>
      <c r="U59" s="43">
        <v>0.39900000000000002</v>
      </c>
      <c r="V59" s="120">
        <v>43957</v>
      </c>
      <c r="W59" s="121">
        <v>0</v>
      </c>
      <c r="X59" s="122">
        <v>1.238</v>
      </c>
      <c r="Y59" s="30">
        <v>43988</v>
      </c>
      <c r="Z59" s="35">
        <v>0</v>
      </c>
      <c r="AA59" s="36">
        <v>0.86899999999999999</v>
      </c>
      <c r="AB59" s="27">
        <v>44018</v>
      </c>
      <c r="AC59" s="547"/>
      <c r="AD59" s="547"/>
      <c r="AE59" s="28">
        <v>0</v>
      </c>
      <c r="AF59" s="29">
        <v>0.30299999999999999</v>
      </c>
      <c r="AG59" s="30">
        <v>44049</v>
      </c>
      <c r="AH59" s="114"/>
      <c r="AI59" s="114"/>
      <c r="AJ59" s="35">
        <v>0</v>
      </c>
      <c r="AK59" s="43">
        <v>0.155</v>
      </c>
      <c r="AL59" s="43"/>
      <c r="AM59" s="594"/>
      <c r="AN59" s="594"/>
      <c r="AO59" s="44">
        <v>44080</v>
      </c>
      <c r="AP59" s="45">
        <v>0</v>
      </c>
      <c r="AQ59" s="46">
        <v>0.106</v>
      </c>
      <c r="AR59" s="605"/>
      <c r="AS59" s="605"/>
    </row>
    <row r="60" spans="1:51" x14ac:dyDescent="0.25">
      <c r="A60" s="30">
        <v>43745</v>
      </c>
      <c r="B60" s="31">
        <v>0</v>
      </c>
      <c r="C60" s="32">
        <v>0.10199999999999999</v>
      </c>
      <c r="D60" s="44">
        <v>43776</v>
      </c>
      <c r="E60" s="47">
        <v>2.1</v>
      </c>
      <c r="F60" s="48">
        <v>0.35599999999999998</v>
      </c>
      <c r="G60" s="49">
        <v>43806</v>
      </c>
      <c r="H60" s="50">
        <v>0</v>
      </c>
      <c r="I60" s="51">
        <v>0.23799999999999999</v>
      </c>
      <c r="J60" s="27">
        <v>43837</v>
      </c>
      <c r="K60" s="28">
        <v>0</v>
      </c>
      <c r="L60" s="29">
        <v>0.52600000000000002</v>
      </c>
      <c r="M60" s="114">
        <v>43868</v>
      </c>
      <c r="N60" s="31">
        <v>0</v>
      </c>
      <c r="O60" s="115">
        <v>0.28100000000000003</v>
      </c>
      <c r="P60" s="27">
        <v>43897</v>
      </c>
      <c r="Q60" s="28">
        <v>0</v>
      </c>
      <c r="R60" s="29">
        <v>0.26900000000000002</v>
      </c>
      <c r="S60" s="30">
        <v>43928</v>
      </c>
      <c r="T60" s="35">
        <v>0</v>
      </c>
      <c r="U60" s="43">
        <v>0.40300000000000002</v>
      </c>
      <c r="V60" s="120">
        <v>43958</v>
      </c>
      <c r="W60" s="121">
        <v>0</v>
      </c>
      <c r="X60" s="122">
        <v>1.1020000000000001</v>
      </c>
      <c r="Y60" s="30">
        <v>43989</v>
      </c>
      <c r="Z60" s="35">
        <v>0</v>
      </c>
      <c r="AA60" s="36">
        <v>0.86299999999999999</v>
      </c>
      <c r="AB60" s="27">
        <v>44019</v>
      </c>
      <c r="AC60" s="547"/>
      <c r="AD60" s="547"/>
      <c r="AE60" s="28">
        <v>0</v>
      </c>
      <c r="AF60" s="29">
        <v>0.29299999999999998</v>
      </c>
      <c r="AG60" s="30">
        <v>44050</v>
      </c>
      <c r="AH60" s="114"/>
      <c r="AI60" s="114"/>
      <c r="AJ60" s="35">
        <v>0</v>
      </c>
      <c r="AK60" s="43">
        <v>0.14499999999999999</v>
      </c>
      <c r="AL60" s="43"/>
      <c r="AM60" s="594"/>
      <c r="AN60" s="594"/>
      <c r="AO60" s="44">
        <v>44081</v>
      </c>
      <c r="AP60" s="45">
        <v>0</v>
      </c>
      <c r="AQ60" s="46">
        <v>0.10199999999999999</v>
      </c>
      <c r="AR60" s="605"/>
      <c r="AS60" s="605"/>
    </row>
    <row r="61" spans="1:51" x14ac:dyDescent="0.25">
      <c r="A61" s="30">
        <v>43746</v>
      </c>
      <c r="B61" s="31">
        <v>0</v>
      </c>
      <c r="C61" s="32">
        <v>9.8000000000000004E-2</v>
      </c>
      <c r="D61" s="44">
        <v>43777</v>
      </c>
      <c r="E61" s="47">
        <v>0</v>
      </c>
      <c r="F61" s="48">
        <v>0.35199999999999998</v>
      </c>
      <c r="G61" s="49">
        <v>43807</v>
      </c>
      <c r="H61" s="50">
        <v>0</v>
      </c>
      <c r="I61" s="51">
        <v>0.23</v>
      </c>
      <c r="J61" s="27">
        <v>43838</v>
      </c>
      <c r="K61" s="28">
        <v>0</v>
      </c>
      <c r="L61" s="29">
        <v>0.497</v>
      </c>
      <c r="M61" s="114">
        <v>43869</v>
      </c>
      <c r="N61" s="31">
        <v>0</v>
      </c>
      <c r="O61" s="115">
        <v>0.28399999999999997</v>
      </c>
      <c r="P61" s="27">
        <v>43898</v>
      </c>
      <c r="Q61" s="28">
        <v>0</v>
      </c>
      <c r="R61" s="29">
        <v>0.26200000000000001</v>
      </c>
      <c r="S61" s="30">
        <v>43929</v>
      </c>
      <c r="T61" s="35">
        <v>0</v>
      </c>
      <c r="U61" s="43">
        <v>0.42799999999999999</v>
      </c>
      <c r="V61" s="120">
        <v>43959</v>
      </c>
      <c r="W61" s="121">
        <v>0</v>
      </c>
      <c r="X61" s="122">
        <v>1.24</v>
      </c>
      <c r="Y61" s="30">
        <v>43990</v>
      </c>
      <c r="Z61" s="35">
        <v>0</v>
      </c>
      <c r="AA61" s="36">
        <v>0.87</v>
      </c>
      <c r="AB61" s="27">
        <v>44020</v>
      </c>
      <c r="AC61" s="547"/>
      <c r="AD61" s="547"/>
      <c r="AE61" s="28">
        <v>0</v>
      </c>
      <c r="AF61" s="29">
        <v>0.27400000000000002</v>
      </c>
      <c r="AG61" s="30">
        <v>44051</v>
      </c>
      <c r="AH61" s="114"/>
      <c r="AI61" s="114"/>
      <c r="AJ61" s="35">
        <v>0</v>
      </c>
      <c r="AK61" s="43">
        <v>0.14199999999999999</v>
      </c>
      <c r="AL61" s="43"/>
      <c r="AM61" s="594"/>
      <c r="AN61" s="594"/>
      <c r="AO61" s="44">
        <v>44082</v>
      </c>
      <c r="AP61" s="45">
        <v>0</v>
      </c>
      <c r="AQ61" s="46">
        <v>0.1</v>
      </c>
      <c r="AR61" s="605"/>
      <c r="AS61" s="605"/>
    </row>
    <row r="62" spans="1:51" x14ac:dyDescent="0.25">
      <c r="A62" s="30">
        <v>43747</v>
      </c>
      <c r="B62" s="31">
        <v>0</v>
      </c>
      <c r="C62" s="32">
        <v>9.4E-2</v>
      </c>
      <c r="D62" s="44">
        <v>43778</v>
      </c>
      <c r="E62" s="47">
        <v>0</v>
      </c>
      <c r="F62" s="48">
        <v>0.29299999999999998</v>
      </c>
      <c r="G62" s="49">
        <v>43808</v>
      </c>
      <c r="H62" s="50">
        <v>0</v>
      </c>
      <c r="I62" s="51">
        <v>0.22700000000000001</v>
      </c>
      <c r="J62" s="27">
        <v>43839</v>
      </c>
      <c r="K62" s="28">
        <v>0</v>
      </c>
      <c r="L62" s="29">
        <v>0.504</v>
      </c>
      <c r="M62" s="114">
        <v>43870</v>
      </c>
      <c r="N62" s="31">
        <v>0</v>
      </c>
      <c r="O62" s="115">
        <v>0.28299999999999997</v>
      </c>
      <c r="P62" s="27">
        <v>43899</v>
      </c>
      <c r="Q62" s="28">
        <v>0</v>
      </c>
      <c r="R62" s="29">
        <v>0.28999999999999998</v>
      </c>
      <c r="S62" s="30">
        <v>43930</v>
      </c>
      <c r="T62" s="35">
        <v>5.7</v>
      </c>
      <c r="U62" s="43">
        <v>0.44600000000000001</v>
      </c>
      <c r="V62" s="120">
        <v>43960</v>
      </c>
      <c r="W62" s="121">
        <v>0</v>
      </c>
      <c r="X62" s="122">
        <v>1.266</v>
      </c>
      <c r="Y62" s="30">
        <v>43991</v>
      </c>
      <c r="Z62" s="35">
        <v>0</v>
      </c>
      <c r="AA62" s="36">
        <v>0.78400000000000003</v>
      </c>
      <c r="AB62" s="27">
        <v>44021</v>
      </c>
      <c r="AC62" s="547"/>
      <c r="AD62" s="547"/>
      <c r="AE62" s="28">
        <v>0</v>
      </c>
      <c r="AF62" s="29">
        <v>0.253</v>
      </c>
      <c r="AG62" s="30">
        <v>44052</v>
      </c>
      <c r="AH62" s="114"/>
      <c r="AI62" s="114"/>
      <c r="AJ62" s="35">
        <v>0</v>
      </c>
      <c r="AK62" s="43">
        <v>0.14199999999999999</v>
      </c>
      <c r="AL62" s="43"/>
      <c r="AM62" s="594"/>
      <c r="AN62" s="594"/>
      <c r="AO62" s="44">
        <v>44083</v>
      </c>
      <c r="AP62" s="45">
        <v>0</v>
      </c>
      <c r="AQ62" s="46">
        <v>0.10199999999999999</v>
      </c>
      <c r="AR62" s="605"/>
      <c r="AS62" s="605"/>
    </row>
    <row r="63" spans="1:51" x14ac:dyDescent="0.25">
      <c r="A63" s="30">
        <v>43748</v>
      </c>
      <c r="B63" s="31">
        <v>0</v>
      </c>
      <c r="C63" s="32">
        <v>9.2999999999999999E-2</v>
      </c>
      <c r="D63" s="44">
        <v>43779</v>
      </c>
      <c r="E63" s="47">
        <v>0.6</v>
      </c>
      <c r="F63" s="48">
        <v>0.28299999999999997</v>
      </c>
      <c r="G63" s="49">
        <v>43809</v>
      </c>
      <c r="H63" s="50">
        <v>0</v>
      </c>
      <c r="I63" s="51">
        <v>0.20899999999999999</v>
      </c>
      <c r="J63" s="27">
        <v>43840</v>
      </c>
      <c r="K63" s="28">
        <v>0</v>
      </c>
      <c r="L63" s="29">
        <v>0.48599999999999999</v>
      </c>
      <c r="M63" s="114">
        <v>43871</v>
      </c>
      <c r="N63" s="31">
        <v>0</v>
      </c>
      <c r="O63" s="115">
        <v>0.28499999999999998</v>
      </c>
      <c r="P63" s="27">
        <v>43900</v>
      </c>
      <c r="Q63" s="28">
        <v>0</v>
      </c>
      <c r="R63" s="29">
        <v>0.32600000000000001</v>
      </c>
      <c r="S63" s="30">
        <v>43931</v>
      </c>
      <c r="T63" s="35">
        <v>3.1</v>
      </c>
      <c r="U63" s="43">
        <v>0.55400000000000005</v>
      </c>
      <c r="V63" s="120">
        <v>43961</v>
      </c>
      <c r="W63" s="121">
        <v>4.5999999999999996</v>
      </c>
      <c r="X63" s="122">
        <v>1.1200000000000001</v>
      </c>
      <c r="Y63" s="30">
        <v>43992</v>
      </c>
      <c r="Z63" s="35">
        <v>0</v>
      </c>
      <c r="AA63" s="36">
        <v>0.70199999999999996</v>
      </c>
      <c r="AB63" s="27">
        <v>44022</v>
      </c>
      <c r="AC63" s="547"/>
      <c r="AD63" s="547"/>
      <c r="AE63" s="28">
        <v>0</v>
      </c>
      <c r="AF63" s="29">
        <v>0.24099999999999999</v>
      </c>
      <c r="AG63" s="30">
        <v>44053</v>
      </c>
      <c r="AH63" s="114"/>
      <c r="AI63" s="114"/>
      <c r="AJ63" s="35">
        <v>0</v>
      </c>
      <c r="AK63" s="43">
        <v>0.13600000000000001</v>
      </c>
      <c r="AL63" s="43"/>
      <c r="AM63" s="594"/>
      <c r="AN63" s="594"/>
      <c r="AO63" s="44">
        <v>44084</v>
      </c>
      <c r="AP63" s="45">
        <v>0</v>
      </c>
      <c r="AQ63" s="46">
        <v>0.10199999999999999</v>
      </c>
      <c r="AR63" s="605"/>
      <c r="AS63" s="605"/>
    </row>
    <row r="64" spans="1:51" x14ac:dyDescent="0.25">
      <c r="A64" s="30">
        <v>43749</v>
      </c>
      <c r="B64" s="31">
        <v>0</v>
      </c>
      <c r="C64" s="32">
        <v>9.4E-2</v>
      </c>
      <c r="D64" s="44">
        <v>43780</v>
      </c>
      <c r="E64" s="47">
        <v>0</v>
      </c>
      <c r="F64" s="48">
        <v>0.26600000000000001</v>
      </c>
      <c r="G64" s="49">
        <v>43810</v>
      </c>
      <c r="H64" s="50">
        <v>0</v>
      </c>
      <c r="I64" s="51">
        <v>0.186</v>
      </c>
      <c r="J64" s="27">
        <v>43841</v>
      </c>
      <c r="K64" s="28">
        <v>0</v>
      </c>
      <c r="L64" s="29">
        <v>0.47</v>
      </c>
      <c r="M64" s="114">
        <v>43872</v>
      </c>
      <c r="N64" s="31">
        <v>0</v>
      </c>
      <c r="O64" s="115">
        <v>0.28499999999999998</v>
      </c>
      <c r="P64" s="27">
        <v>43901</v>
      </c>
      <c r="Q64" s="28">
        <v>0</v>
      </c>
      <c r="R64" s="29">
        <v>0.35</v>
      </c>
      <c r="S64" s="30">
        <v>43932</v>
      </c>
      <c r="T64" s="35">
        <v>0</v>
      </c>
      <c r="U64" s="43">
        <v>0.54</v>
      </c>
      <c r="V64" s="120">
        <v>43962</v>
      </c>
      <c r="W64" s="121">
        <v>0</v>
      </c>
      <c r="X64" s="122">
        <v>0.96299999999999997</v>
      </c>
      <c r="Y64" s="30">
        <v>43993</v>
      </c>
      <c r="Z64" s="35">
        <v>0</v>
      </c>
      <c r="AA64" s="36">
        <v>0.65500000000000003</v>
      </c>
      <c r="AB64" s="27">
        <v>44023</v>
      </c>
      <c r="AC64" s="547"/>
      <c r="AD64" s="547"/>
      <c r="AE64" s="28">
        <v>0</v>
      </c>
      <c r="AF64" s="29">
        <v>0.23699999999999999</v>
      </c>
      <c r="AG64" s="30">
        <v>44054</v>
      </c>
      <c r="AH64" s="114"/>
      <c r="AI64" s="114"/>
      <c r="AJ64" s="35">
        <v>0.2</v>
      </c>
      <c r="AK64" s="43">
        <v>0.14199999999999999</v>
      </c>
      <c r="AL64" s="43"/>
      <c r="AM64" s="594"/>
      <c r="AN64" s="594"/>
      <c r="AO64" s="44">
        <v>44085</v>
      </c>
      <c r="AP64" s="45">
        <v>0</v>
      </c>
      <c r="AQ64" s="46">
        <v>0.10299999999999999</v>
      </c>
      <c r="AR64" s="605"/>
      <c r="AS64" s="605"/>
    </row>
    <row r="65" spans="1:45" x14ac:dyDescent="0.25">
      <c r="A65" s="30">
        <v>43750</v>
      </c>
      <c r="B65" s="31">
        <v>0</v>
      </c>
      <c r="C65" s="32">
        <v>9.4E-2</v>
      </c>
      <c r="D65" s="44">
        <v>43781</v>
      </c>
      <c r="E65" s="47">
        <v>0</v>
      </c>
      <c r="F65" s="48">
        <v>0.254</v>
      </c>
      <c r="G65" s="49">
        <v>43811</v>
      </c>
      <c r="H65" s="50">
        <v>0</v>
      </c>
      <c r="I65" s="51">
        <v>0.17199999999999999</v>
      </c>
      <c r="J65" s="27">
        <v>43842</v>
      </c>
      <c r="K65" s="28">
        <v>0</v>
      </c>
      <c r="L65" s="29">
        <v>0.48199999999999998</v>
      </c>
      <c r="M65" s="114">
        <v>43873</v>
      </c>
      <c r="N65" s="31">
        <v>0</v>
      </c>
      <c r="O65" s="115">
        <v>0.29099999999999998</v>
      </c>
      <c r="P65" s="27">
        <v>43902</v>
      </c>
      <c r="Q65" s="28">
        <v>0</v>
      </c>
      <c r="R65" s="29">
        <v>0.372</v>
      </c>
      <c r="S65" s="30">
        <v>43933</v>
      </c>
      <c r="T65" s="35">
        <v>0.1</v>
      </c>
      <c r="U65" s="43">
        <v>0.53600000000000003</v>
      </c>
      <c r="V65" s="120">
        <v>43963</v>
      </c>
      <c r="W65" s="121">
        <v>31.1</v>
      </c>
      <c r="X65" s="122">
        <v>0.96499999999999997</v>
      </c>
      <c r="Y65" s="30">
        <v>43994</v>
      </c>
      <c r="Z65" s="35">
        <v>0.6</v>
      </c>
      <c r="AA65" s="36">
        <v>0.63700000000000001</v>
      </c>
      <c r="AB65" s="27">
        <v>44024</v>
      </c>
      <c r="AC65" s="547"/>
      <c r="AD65" s="547"/>
      <c r="AE65" s="28">
        <v>0</v>
      </c>
      <c r="AF65" s="29">
        <v>0.23100000000000001</v>
      </c>
      <c r="AG65" s="30">
        <v>44055</v>
      </c>
      <c r="AH65" s="114"/>
      <c r="AI65" s="114"/>
      <c r="AJ65" s="35">
        <v>0</v>
      </c>
      <c r="AK65" s="43">
        <v>0.14000000000000001</v>
      </c>
      <c r="AL65" s="43"/>
      <c r="AM65" s="594"/>
      <c r="AN65" s="594"/>
      <c r="AO65" s="44">
        <v>44086</v>
      </c>
      <c r="AP65" s="45">
        <v>0</v>
      </c>
      <c r="AQ65" s="46">
        <v>0.10100000000000001</v>
      </c>
      <c r="AR65" s="605"/>
      <c r="AS65" s="605"/>
    </row>
    <row r="66" spans="1:45" x14ac:dyDescent="0.25">
      <c r="A66" s="30">
        <v>43751</v>
      </c>
      <c r="B66" s="31">
        <v>0</v>
      </c>
      <c r="C66" s="32">
        <v>9.8000000000000004E-2</v>
      </c>
      <c r="D66" s="44">
        <v>43782</v>
      </c>
      <c r="E66" s="47">
        <v>0.7</v>
      </c>
      <c r="F66" s="48">
        <v>0.249</v>
      </c>
      <c r="G66" s="49">
        <v>43812</v>
      </c>
      <c r="H66" s="50">
        <v>1.6</v>
      </c>
      <c r="I66" s="51">
        <v>0.17199999999999999</v>
      </c>
      <c r="J66" s="27">
        <v>43843</v>
      </c>
      <c r="K66" s="28">
        <v>0</v>
      </c>
      <c r="L66" s="29">
        <v>0.49099999999999999</v>
      </c>
      <c r="M66" s="114">
        <v>43874</v>
      </c>
      <c r="N66" s="31">
        <v>0</v>
      </c>
      <c r="O66" s="115">
        <v>0.28799999999999998</v>
      </c>
      <c r="P66" s="27">
        <v>43903</v>
      </c>
      <c r="Q66" s="28">
        <v>0</v>
      </c>
      <c r="R66" s="29">
        <v>0.39100000000000001</v>
      </c>
      <c r="S66" s="30">
        <v>43934</v>
      </c>
      <c r="T66" s="35">
        <v>10.7</v>
      </c>
      <c r="U66" s="43">
        <v>0.59199999999999997</v>
      </c>
      <c r="V66" s="120">
        <v>43964</v>
      </c>
      <c r="W66" s="121">
        <v>0.6</v>
      </c>
      <c r="X66" s="122">
        <v>0.85799999999999998</v>
      </c>
      <c r="Y66" s="30">
        <v>43995</v>
      </c>
      <c r="Z66" s="35">
        <v>0</v>
      </c>
      <c r="AA66" s="36">
        <v>0.67</v>
      </c>
      <c r="AB66" s="27">
        <v>44025</v>
      </c>
      <c r="AC66" s="547"/>
      <c r="AD66" s="547"/>
      <c r="AE66" s="28">
        <v>0</v>
      </c>
      <c r="AF66" s="29">
        <v>0.222</v>
      </c>
      <c r="AG66" s="30">
        <v>44056</v>
      </c>
      <c r="AH66" s="114"/>
      <c r="AI66" s="114"/>
      <c r="AJ66" s="35">
        <v>0</v>
      </c>
      <c r="AK66" s="43">
        <v>0.13800000000000001</v>
      </c>
      <c r="AL66" s="43"/>
      <c r="AM66" s="594"/>
      <c r="AN66" s="594"/>
      <c r="AO66" s="44">
        <v>44087</v>
      </c>
      <c r="AP66" s="45">
        <v>0</v>
      </c>
      <c r="AQ66" s="46">
        <v>9.9000000000000005E-2</v>
      </c>
      <c r="AR66" s="605"/>
      <c r="AS66" s="605"/>
    </row>
    <row r="67" spans="1:45" x14ac:dyDescent="0.25">
      <c r="A67" s="30">
        <v>43752</v>
      </c>
      <c r="B67" s="31">
        <v>0.6</v>
      </c>
      <c r="C67" s="32">
        <v>9.9000000000000005E-2</v>
      </c>
      <c r="D67" s="44">
        <v>43783</v>
      </c>
      <c r="E67" s="47">
        <v>4.4000000000000004</v>
      </c>
      <c r="F67" s="48">
        <v>0.245</v>
      </c>
      <c r="G67" s="49">
        <v>43813</v>
      </c>
      <c r="H67" s="50">
        <v>0</v>
      </c>
      <c r="I67" s="51">
        <v>0.17199999999999999</v>
      </c>
      <c r="J67" s="27">
        <v>43844</v>
      </c>
      <c r="K67" s="28">
        <v>0</v>
      </c>
      <c r="L67" s="29">
        <v>0.48899999999999999</v>
      </c>
      <c r="M67" s="114">
        <v>43875</v>
      </c>
      <c r="N67" s="31">
        <v>0</v>
      </c>
      <c r="O67" s="115">
        <v>0.28699999999999998</v>
      </c>
      <c r="P67" s="27">
        <v>43904</v>
      </c>
      <c r="Q67" s="28">
        <v>0</v>
      </c>
      <c r="R67" s="29">
        <v>0.373</v>
      </c>
      <c r="S67" s="30">
        <v>43935</v>
      </c>
      <c r="T67" s="35">
        <v>0</v>
      </c>
      <c r="U67" s="43">
        <v>0.56899999999999995</v>
      </c>
      <c r="V67" s="120">
        <v>43965</v>
      </c>
      <c r="W67" s="121">
        <v>4.5999999999999996</v>
      </c>
      <c r="X67" s="122">
        <v>0.80200000000000005</v>
      </c>
      <c r="Y67" s="30">
        <v>43996</v>
      </c>
      <c r="Z67" s="35">
        <v>0</v>
      </c>
      <c r="AA67" s="36">
        <v>0.68500000000000005</v>
      </c>
      <c r="AB67" s="27">
        <v>44026</v>
      </c>
      <c r="AC67" s="547"/>
      <c r="AD67" s="547"/>
      <c r="AE67" s="28">
        <v>0</v>
      </c>
      <c r="AF67" s="29">
        <v>0.221</v>
      </c>
      <c r="AG67" s="30">
        <v>44057</v>
      </c>
      <c r="AH67" s="114"/>
      <c r="AI67" s="114"/>
      <c r="AJ67" s="35">
        <v>0</v>
      </c>
      <c r="AK67" s="43">
        <v>0.13400000000000001</v>
      </c>
      <c r="AL67" s="43"/>
      <c r="AM67" s="594"/>
      <c r="AN67" s="594"/>
      <c r="AO67" s="44">
        <v>44088</v>
      </c>
      <c r="AP67" s="45">
        <v>0</v>
      </c>
      <c r="AQ67" s="46">
        <v>9.9000000000000005E-2</v>
      </c>
      <c r="AR67" s="605"/>
      <c r="AS67" s="605"/>
    </row>
    <row r="68" spans="1:45" x14ac:dyDescent="0.25">
      <c r="A68" s="30">
        <v>43753</v>
      </c>
      <c r="B68" s="31">
        <v>1.5</v>
      </c>
      <c r="C68" s="32">
        <v>0.1</v>
      </c>
      <c r="D68" s="44">
        <v>43784</v>
      </c>
      <c r="E68" s="47">
        <v>0</v>
      </c>
      <c r="F68" s="48">
        <v>0.23200000000000001</v>
      </c>
      <c r="G68" s="49">
        <v>43814</v>
      </c>
      <c r="H68" s="50">
        <v>0</v>
      </c>
      <c r="I68" s="51">
        <v>0.17199999999999999</v>
      </c>
      <c r="J68" s="27">
        <v>43845</v>
      </c>
      <c r="K68" s="28">
        <v>0</v>
      </c>
      <c r="L68" s="29">
        <v>0.376</v>
      </c>
      <c r="M68" s="114">
        <v>43876</v>
      </c>
      <c r="N68" s="31">
        <v>0</v>
      </c>
      <c r="O68" s="115">
        <v>0.29499999999999998</v>
      </c>
      <c r="P68" s="27">
        <v>43905</v>
      </c>
      <c r="Q68" s="28">
        <v>1.1000000000000001</v>
      </c>
      <c r="R68" s="29">
        <v>0.39200000000000002</v>
      </c>
      <c r="S68" s="30">
        <v>43936</v>
      </c>
      <c r="T68" s="35">
        <v>0.7</v>
      </c>
      <c r="U68" s="43">
        <v>0.52400000000000002</v>
      </c>
      <c r="V68" s="120">
        <v>43966</v>
      </c>
      <c r="W68" s="121">
        <v>6.5</v>
      </c>
      <c r="X68" s="122">
        <v>0.78400000000000003</v>
      </c>
      <c r="Y68" s="30">
        <v>43997</v>
      </c>
      <c r="Z68" s="35">
        <v>0.1</v>
      </c>
      <c r="AA68" s="36">
        <v>0.61299999999999999</v>
      </c>
      <c r="AB68" s="27">
        <v>44027</v>
      </c>
      <c r="AC68" s="547"/>
      <c r="AD68" s="547"/>
      <c r="AE68" s="28">
        <v>0</v>
      </c>
      <c r="AF68" s="29">
        <v>0.217</v>
      </c>
      <c r="AG68" s="30">
        <v>44058</v>
      </c>
      <c r="AH68" s="114"/>
      <c r="AI68" s="114"/>
      <c r="AJ68" s="35">
        <v>0</v>
      </c>
      <c r="AK68" s="43">
        <v>0.13300000000000001</v>
      </c>
      <c r="AL68" s="43"/>
      <c r="AM68" s="594"/>
      <c r="AN68" s="594"/>
      <c r="AO68" s="44">
        <v>44089</v>
      </c>
      <c r="AP68" s="45">
        <v>0</v>
      </c>
      <c r="AQ68" s="46">
        <v>0.1</v>
      </c>
      <c r="AR68" s="605"/>
      <c r="AS68" s="605"/>
    </row>
    <row r="69" spans="1:45" x14ac:dyDescent="0.25">
      <c r="A69" s="30">
        <v>43754</v>
      </c>
      <c r="B69" s="31">
        <v>0</v>
      </c>
      <c r="C69" s="32">
        <v>0.10299999999999999</v>
      </c>
      <c r="D69" s="44">
        <v>43785</v>
      </c>
      <c r="E69" s="47">
        <v>0</v>
      </c>
      <c r="F69" s="48">
        <v>0.219</v>
      </c>
      <c r="G69" s="49">
        <v>43815</v>
      </c>
      <c r="H69" s="50">
        <v>1.4</v>
      </c>
      <c r="I69" s="51">
        <v>0.17199999999999999</v>
      </c>
      <c r="J69" s="27">
        <v>43846</v>
      </c>
      <c r="K69" s="28">
        <v>0</v>
      </c>
      <c r="L69" s="29">
        <v>0.29499999999999998</v>
      </c>
      <c r="M69" s="114">
        <v>43877</v>
      </c>
      <c r="N69" s="31">
        <v>0</v>
      </c>
      <c r="O69" s="115">
        <v>0.36699999999999999</v>
      </c>
      <c r="P69" s="27">
        <v>43906</v>
      </c>
      <c r="Q69" s="28">
        <v>2.4</v>
      </c>
      <c r="R69" s="29">
        <v>0.36699999999999999</v>
      </c>
      <c r="S69" s="30">
        <v>43937</v>
      </c>
      <c r="T69" s="35">
        <v>0</v>
      </c>
      <c r="U69" s="43">
        <v>0.504</v>
      </c>
      <c r="V69" s="120">
        <v>43967</v>
      </c>
      <c r="W69" s="121">
        <v>2.4</v>
      </c>
      <c r="X69" s="122">
        <v>0.76200000000000001</v>
      </c>
      <c r="Y69" s="30">
        <v>43998</v>
      </c>
      <c r="Z69" s="35">
        <v>0</v>
      </c>
      <c r="AA69" s="36">
        <v>0.53200000000000003</v>
      </c>
      <c r="AB69" s="27">
        <v>44028</v>
      </c>
      <c r="AC69" s="547"/>
      <c r="AD69" s="547"/>
      <c r="AE69" s="28">
        <v>0</v>
      </c>
      <c r="AF69" s="29">
        <v>0.20799999999999999</v>
      </c>
      <c r="AG69" s="30">
        <v>44059</v>
      </c>
      <c r="AH69" s="114"/>
      <c r="AI69" s="114"/>
      <c r="AJ69" s="35">
        <v>0</v>
      </c>
      <c r="AK69" s="43">
        <v>0.13</v>
      </c>
      <c r="AL69" s="43"/>
      <c r="AM69" s="594"/>
      <c r="AN69" s="594"/>
      <c r="AO69" s="44">
        <v>44090</v>
      </c>
      <c r="AP69" s="45">
        <v>0</v>
      </c>
      <c r="AQ69" s="46">
        <v>0.1</v>
      </c>
      <c r="AR69" s="605"/>
      <c r="AS69" s="605"/>
    </row>
    <row r="70" spans="1:45" x14ac:dyDescent="0.25">
      <c r="A70" s="30">
        <v>43755</v>
      </c>
      <c r="B70" s="31">
        <v>0</v>
      </c>
      <c r="C70" s="32">
        <v>0.107</v>
      </c>
      <c r="D70" s="44">
        <v>43786</v>
      </c>
      <c r="E70" s="47">
        <v>5.0999999999999996</v>
      </c>
      <c r="F70" s="48">
        <v>0.20899999999999999</v>
      </c>
      <c r="G70" s="49">
        <v>43816</v>
      </c>
      <c r="H70" s="50">
        <v>6</v>
      </c>
      <c r="I70" s="51">
        <v>0.19900000000000001</v>
      </c>
      <c r="J70" s="27">
        <v>43847</v>
      </c>
      <c r="K70" s="28">
        <v>0</v>
      </c>
      <c r="L70" s="29">
        <v>0.3</v>
      </c>
      <c r="M70" s="114">
        <v>43878</v>
      </c>
      <c r="N70" s="31">
        <v>0</v>
      </c>
      <c r="O70" s="115">
        <v>0.41399999999999998</v>
      </c>
      <c r="P70" s="27">
        <v>43907</v>
      </c>
      <c r="Q70" s="28">
        <v>0</v>
      </c>
      <c r="R70" s="29">
        <v>0.37</v>
      </c>
      <c r="S70" s="30">
        <v>43938</v>
      </c>
      <c r="T70" s="35">
        <v>0.7</v>
      </c>
      <c r="U70" s="43">
        <v>0.54400000000000004</v>
      </c>
      <c r="V70" s="120">
        <v>43968</v>
      </c>
      <c r="W70" s="121">
        <v>0.7</v>
      </c>
      <c r="X70" s="122">
        <v>0.75600000000000001</v>
      </c>
      <c r="Y70" s="30">
        <v>43999</v>
      </c>
      <c r="Z70" s="35">
        <v>0</v>
      </c>
      <c r="AA70" s="36">
        <v>0.51600000000000001</v>
      </c>
      <c r="AB70" s="27">
        <v>44029</v>
      </c>
      <c r="AC70" s="547"/>
      <c r="AD70" s="547"/>
      <c r="AE70" s="28">
        <v>0</v>
      </c>
      <c r="AF70" s="29">
        <v>0.20899999999999999</v>
      </c>
      <c r="AG70" s="30">
        <v>44060</v>
      </c>
      <c r="AH70" s="114"/>
      <c r="AI70" s="114"/>
      <c r="AJ70" s="35">
        <v>0</v>
      </c>
      <c r="AK70" s="43">
        <v>0.13200000000000001</v>
      </c>
      <c r="AL70" s="43"/>
      <c r="AM70" s="594"/>
      <c r="AN70" s="594"/>
      <c r="AO70" s="44">
        <v>44091</v>
      </c>
      <c r="AP70" s="45">
        <v>2</v>
      </c>
      <c r="AQ70" s="46">
        <v>0.10100000000000001</v>
      </c>
      <c r="AR70" s="605"/>
      <c r="AS70" s="605"/>
    </row>
    <row r="71" spans="1:45" x14ac:dyDescent="0.25">
      <c r="A71" s="30">
        <v>43756</v>
      </c>
      <c r="B71" s="31">
        <v>0</v>
      </c>
      <c r="C71" s="32">
        <v>0.11899999999999999</v>
      </c>
      <c r="D71" s="44">
        <v>43787</v>
      </c>
      <c r="E71" s="47">
        <v>19.100000000000001</v>
      </c>
      <c r="F71" s="48">
        <v>0.29599999999999999</v>
      </c>
      <c r="G71" s="49">
        <v>43817</v>
      </c>
      <c r="H71" s="50">
        <v>0</v>
      </c>
      <c r="I71" s="51">
        <v>0.2</v>
      </c>
      <c r="J71" s="27">
        <v>43848</v>
      </c>
      <c r="K71" s="28">
        <v>5.5</v>
      </c>
      <c r="L71" s="29">
        <v>0.33</v>
      </c>
      <c r="M71" s="114">
        <v>43879</v>
      </c>
      <c r="N71" s="31">
        <v>0</v>
      </c>
      <c r="O71" s="115">
        <v>0.41299999999999998</v>
      </c>
      <c r="P71" s="27">
        <v>43908</v>
      </c>
      <c r="Q71" s="28">
        <v>0.1</v>
      </c>
      <c r="R71" s="29">
        <v>0.376</v>
      </c>
      <c r="S71" s="30">
        <v>43939</v>
      </c>
      <c r="T71" s="35">
        <v>0</v>
      </c>
      <c r="U71" s="43">
        <v>0.61099999999999999</v>
      </c>
      <c r="V71" s="120">
        <v>43969</v>
      </c>
      <c r="W71" s="121">
        <v>0</v>
      </c>
      <c r="X71" s="122">
        <v>0.73699999999999999</v>
      </c>
      <c r="Y71" s="30">
        <v>44000</v>
      </c>
      <c r="Z71" s="35">
        <v>0</v>
      </c>
      <c r="AA71" s="36">
        <v>0.53500000000000003</v>
      </c>
      <c r="AB71" s="27">
        <v>44030</v>
      </c>
      <c r="AC71" s="547"/>
      <c r="AD71" s="547"/>
      <c r="AE71" s="28">
        <v>0</v>
      </c>
      <c r="AF71" s="29">
        <v>0.20799999999999999</v>
      </c>
      <c r="AG71" s="30">
        <v>44061</v>
      </c>
      <c r="AH71" s="114"/>
      <c r="AI71" s="114"/>
      <c r="AJ71" s="35">
        <v>0</v>
      </c>
      <c r="AK71" s="43">
        <v>0.13300000000000001</v>
      </c>
      <c r="AL71" s="43"/>
      <c r="AM71" s="594"/>
      <c r="AN71" s="594"/>
      <c r="AO71" s="44">
        <v>44092</v>
      </c>
      <c r="AP71" s="45">
        <v>13.3</v>
      </c>
      <c r="AQ71" s="46">
        <v>0.432</v>
      </c>
      <c r="AR71" s="605"/>
      <c r="AS71" s="605"/>
    </row>
    <row r="72" spans="1:45" x14ac:dyDescent="0.25">
      <c r="A72" s="30">
        <v>43757</v>
      </c>
      <c r="B72" s="31">
        <v>0</v>
      </c>
      <c r="C72" s="32">
        <v>0.127</v>
      </c>
      <c r="D72" s="44">
        <v>43788</v>
      </c>
      <c r="E72" s="47">
        <v>0</v>
      </c>
      <c r="F72" s="48">
        <v>0.26500000000000001</v>
      </c>
      <c r="G72" s="49">
        <v>43818</v>
      </c>
      <c r="H72" s="50">
        <v>0</v>
      </c>
      <c r="I72" s="51">
        <v>0.23</v>
      </c>
      <c r="J72" s="27">
        <v>43849</v>
      </c>
      <c r="K72" s="28">
        <v>8.6999999999999993</v>
      </c>
      <c r="L72" s="29">
        <v>0.79100000000000004</v>
      </c>
      <c r="M72" s="114">
        <v>43880</v>
      </c>
      <c r="N72" s="31">
        <v>0</v>
      </c>
      <c r="O72" s="115">
        <v>0.41599999999999998</v>
      </c>
      <c r="P72" s="27">
        <v>43909</v>
      </c>
      <c r="Q72" s="28">
        <v>0</v>
      </c>
      <c r="R72" s="29">
        <v>0.379</v>
      </c>
      <c r="S72" s="30">
        <v>43940</v>
      </c>
      <c r="T72" s="35">
        <v>4.5</v>
      </c>
      <c r="U72" s="43">
        <v>0.60599999999999998</v>
      </c>
      <c r="V72" s="120">
        <v>43970</v>
      </c>
      <c r="W72" s="121">
        <v>0</v>
      </c>
      <c r="X72" s="122">
        <v>0.74399999999999999</v>
      </c>
      <c r="Y72" s="30">
        <v>44001</v>
      </c>
      <c r="Z72" s="35">
        <v>0</v>
      </c>
      <c r="AA72" s="36">
        <v>0.501</v>
      </c>
      <c r="AB72" s="27">
        <v>44031</v>
      </c>
      <c r="AC72" s="547"/>
      <c r="AD72" s="547"/>
      <c r="AE72" s="28">
        <v>0</v>
      </c>
      <c r="AF72" s="29">
        <v>0.20499999999999999</v>
      </c>
      <c r="AG72" s="30">
        <v>44062</v>
      </c>
      <c r="AH72" s="114"/>
      <c r="AI72" s="114"/>
      <c r="AJ72" s="35">
        <v>0</v>
      </c>
      <c r="AK72" s="43">
        <v>0.124</v>
      </c>
      <c r="AL72" s="43"/>
      <c r="AM72" s="594"/>
      <c r="AN72" s="594"/>
      <c r="AO72" s="44">
        <v>44093</v>
      </c>
      <c r="AP72" s="45">
        <v>0</v>
      </c>
      <c r="AQ72" s="46">
        <v>0.24099999999999999</v>
      </c>
      <c r="AR72" s="605"/>
      <c r="AS72" s="605"/>
    </row>
    <row r="73" spans="1:45" x14ac:dyDescent="0.25">
      <c r="A73" s="30">
        <v>43758</v>
      </c>
      <c r="B73" s="31">
        <v>19</v>
      </c>
      <c r="C73" s="32">
        <v>0.23799999999999999</v>
      </c>
      <c r="D73" s="44">
        <v>43789</v>
      </c>
      <c r="E73" s="47">
        <v>1.8</v>
      </c>
      <c r="F73" s="48">
        <v>0.23799999999999999</v>
      </c>
      <c r="G73" s="49">
        <v>43819</v>
      </c>
      <c r="H73" s="50">
        <v>37.799999999999997</v>
      </c>
      <c r="I73" s="51">
        <v>0.23599999999999999</v>
      </c>
      <c r="J73" s="27">
        <v>43850</v>
      </c>
      <c r="K73" s="28">
        <v>0.7</v>
      </c>
      <c r="L73" s="29">
        <v>0.40400000000000003</v>
      </c>
      <c r="M73" s="114">
        <v>43881</v>
      </c>
      <c r="N73" s="31">
        <v>0</v>
      </c>
      <c r="O73" s="115">
        <v>0.41899999999999998</v>
      </c>
      <c r="P73" s="27">
        <v>43910</v>
      </c>
      <c r="Q73" s="28">
        <v>0.2</v>
      </c>
      <c r="R73" s="29">
        <v>0.38</v>
      </c>
      <c r="S73" s="30">
        <v>43941</v>
      </c>
      <c r="T73" s="35">
        <v>3.3</v>
      </c>
      <c r="U73" s="43">
        <v>0.59</v>
      </c>
      <c r="V73" s="120">
        <v>43971</v>
      </c>
      <c r="W73" s="121">
        <v>0</v>
      </c>
      <c r="X73" s="122">
        <v>0.76900000000000002</v>
      </c>
      <c r="Y73" s="30">
        <v>44002</v>
      </c>
      <c r="Z73" s="35">
        <v>0</v>
      </c>
      <c r="AA73" s="36">
        <v>0.48299999999999998</v>
      </c>
      <c r="AB73" s="27">
        <v>44032</v>
      </c>
      <c r="AC73" s="547"/>
      <c r="AD73" s="547"/>
      <c r="AE73" s="28">
        <v>0</v>
      </c>
      <c r="AF73" s="29">
        <v>0.20799999999999999</v>
      </c>
      <c r="AG73" s="30">
        <v>44063</v>
      </c>
      <c r="AH73" s="114"/>
      <c r="AI73" s="114"/>
      <c r="AJ73" s="35">
        <v>0</v>
      </c>
      <c r="AK73" s="43">
        <v>0.121</v>
      </c>
      <c r="AL73" s="43"/>
      <c r="AM73" s="594"/>
      <c r="AN73" s="594"/>
      <c r="AO73" s="44">
        <v>44094</v>
      </c>
      <c r="AP73" s="45">
        <v>0</v>
      </c>
      <c r="AQ73" s="46">
        <v>0.18099999999999999</v>
      </c>
      <c r="AR73" s="605"/>
      <c r="AS73" s="605"/>
    </row>
    <row r="74" spans="1:45" x14ac:dyDescent="0.25">
      <c r="A74" s="30">
        <v>43759</v>
      </c>
      <c r="B74" s="31">
        <v>0</v>
      </c>
      <c r="C74" s="32">
        <v>0.17799999999999999</v>
      </c>
      <c r="D74" s="44">
        <v>43790</v>
      </c>
      <c r="E74" s="47">
        <v>8.1999999999999993</v>
      </c>
      <c r="F74" s="48">
        <v>0.23300000000000001</v>
      </c>
      <c r="G74" s="49">
        <v>43820</v>
      </c>
      <c r="H74" s="50">
        <v>25.9</v>
      </c>
      <c r="I74" s="51">
        <v>0.23599999999999999</v>
      </c>
      <c r="J74" s="27">
        <v>43851</v>
      </c>
      <c r="K74" s="28">
        <v>3.3</v>
      </c>
      <c r="L74" s="29">
        <v>0.36199999999999999</v>
      </c>
      <c r="M74" s="114">
        <v>43882</v>
      </c>
      <c r="N74" s="31">
        <v>0</v>
      </c>
      <c r="O74" s="115">
        <v>0.4</v>
      </c>
      <c r="P74" s="27">
        <v>43911</v>
      </c>
      <c r="Q74" s="28">
        <v>19</v>
      </c>
      <c r="R74" s="29">
        <v>0.40500000000000003</v>
      </c>
      <c r="S74" s="30">
        <v>43942</v>
      </c>
      <c r="T74" s="35">
        <v>12.6</v>
      </c>
      <c r="U74" s="43">
        <v>0.59499999999999997</v>
      </c>
      <c r="V74" s="120">
        <v>43972</v>
      </c>
      <c r="W74" s="121">
        <v>0</v>
      </c>
      <c r="X74" s="122">
        <v>0.81799999999999995</v>
      </c>
      <c r="Y74" s="30">
        <v>44003</v>
      </c>
      <c r="Z74" s="35">
        <v>0</v>
      </c>
      <c r="AA74" s="36">
        <v>0.45100000000000001</v>
      </c>
      <c r="AB74" s="27">
        <v>44033</v>
      </c>
      <c r="AC74" s="547"/>
      <c r="AD74" s="547"/>
      <c r="AE74" s="28">
        <v>0</v>
      </c>
      <c r="AF74" s="29">
        <v>0.153</v>
      </c>
      <c r="AG74" s="30">
        <v>44064</v>
      </c>
      <c r="AH74" s="114"/>
      <c r="AI74" s="114"/>
      <c r="AJ74" s="35">
        <v>0</v>
      </c>
      <c r="AK74" s="43">
        <v>0.11700000000000001</v>
      </c>
      <c r="AL74" s="43"/>
      <c r="AM74" s="594"/>
      <c r="AN74" s="594"/>
      <c r="AO74" s="44">
        <v>44095</v>
      </c>
      <c r="AP74" s="45">
        <v>0</v>
      </c>
      <c r="AQ74" s="46">
        <v>0.161</v>
      </c>
      <c r="AR74" s="605"/>
      <c r="AS74" s="605"/>
    </row>
    <row r="75" spans="1:45" x14ac:dyDescent="0.25">
      <c r="A75" s="30">
        <v>43760</v>
      </c>
      <c r="B75" s="31">
        <v>5</v>
      </c>
      <c r="C75" s="32">
        <v>0.154</v>
      </c>
      <c r="D75" s="44">
        <v>43791</v>
      </c>
      <c r="E75" s="47">
        <v>25.7</v>
      </c>
      <c r="F75" s="48">
        <v>0.34599999999999997</v>
      </c>
      <c r="G75" s="49">
        <v>43821</v>
      </c>
      <c r="H75" s="50">
        <v>0</v>
      </c>
      <c r="I75" s="51">
        <v>0.23599999999999999</v>
      </c>
      <c r="J75" s="27">
        <v>43852</v>
      </c>
      <c r="K75" s="28">
        <v>6.4</v>
      </c>
      <c r="L75" s="29">
        <v>0.34100000000000003</v>
      </c>
      <c r="M75" s="114">
        <v>43883</v>
      </c>
      <c r="N75" s="31">
        <v>0</v>
      </c>
      <c r="O75" s="115">
        <v>0.39900000000000002</v>
      </c>
      <c r="P75" s="27">
        <v>43912</v>
      </c>
      <c r="Q75" s="28">
        <v>7.6</v>
      </c>
      <c r="R75" s="29">
        <v>0.40500000000000003</v>
      </c>
      <c r="S75" s="30">
        <v>43943</v>
      </c>
      <c r="T75" s="35">
        <v>0</v>
      </c>
      <c r="U75" s="43">
        <v>0.55300000000000005</v>
      </c>
      <c r="V75" s="120">
        <v>43973</v>
      </c>
      <c r="W75" s="121">
        <v>0</v>
      </c>
      <c r="X75" s="122">
        <v>0.89700000000000002</v>
      </c>
      <c r="Y75" s="30">
        <v>44004</v>
      </c>
      <c r="Z75" s="35">
        <v>0</v>
      </c>
      <c r="AA75" s="36">
        <v>0.42199999999999999</v>
      </c>
      <c r="AB75" s="27">
        <v>44034</v>
      </c>
      <c r="AC75" s="547"/>
      <c r="AD75" s="547"/>
      <c r="AE75" s="28">
        <v>0</v>
      </c>
      <c r="AF75" s="29">
        <v>0.191</v>
      </c>
      <c r="AG75" s="30">
        <v>44065</v>
      </c>
      <c r="AH75" s="114"/>
      <c r="AI75" s="114"/>
      <c r="AJ75" s="35">
        <v>0</v>
      </c>
      <c r="AK75" s="43">
        <v>0.112</v>
      </c>
      <c r="AL75" s="43"/>
      <c r="AM75" s="594"/>
      <c r="AN75" s="594"/>
      <c r="AO75" s="44">
        <v>44096</v>
      </c>
      <c r="AP75" s="45">
        <v>0</v>
      </c>
      <c r="AQ75" s="46">
        <v>0.14799999999999999</v>
      </c>
      <c r="AR75" s="605"/>
      <c r="AS75" s="605"/>
    </row>
    <row r="76" spans="1:45" x14ac:dyDescent="0.25">
      <c r="A76" s="30">
        <v>43761</v>
      </c>
      <c r="B76" s="31">
        <v>6.4</v>
      </c>
      <c r="C76" s="32">
        <v>0.17100000000000001</v>
      </c>
      <c r="D76" s="44">
        <v>43792</v>
      </c>
      <c r="E76" s="47">
        <v>2.2999999999999998</v>
      </c>
      <c r="F76" s="48">
        <v>0.92800000000000005</v>
      </c>
      <c r="G76" s="49">
        <v>43822</v>
      </c>
      <c r="H76" s="50">
        <v>0</v>
      </c>
      <c r="I76" s="51">
        <v>0.66100000000000003</v>
      </c>
      <c r="J76" s="27">
        <v>43853</v>
      </c>
      <c r="K76" s="28">
        <v>0.1</v>
      </c>
      <c r="L76" s="29">
        <v>0.33200000000000002</v>
      </c>
      <c r="M76" s="114">
        <v>43884</v>
      </c>
      <c r="N76" s="31">
        <v>0</v>
      </c>
      <c r="O76" s="115">
        <v>0.39300000000000002</v>
      </c>
      <c r="P76" s="27">
        <v>43913</v>
      </c>
      <c r="Q76" s="28">
        <v>9.4</v>
      </c>
      <c r="R76" s="29">
        <v>0.38900000000000001</v>
      </c>
      <c r="S76" s="30">
        <v>43944</v>
      </c>
      <c r="T76" s="35">
        <v>0</v>
      </c>
      <c r="U76" s="43">
        <v>0.52800000000000002</v>
      </c>
      <c r="V76" s="120">
        <v>43974</v>
      </c>
      <c r="W76" s="121">
        <v>0</v>
      </c>
      <c r="X76" s="122">
        <v>0.96399999999999997</v>
      </c>
      <c r="Y76" s="30">
        <v>44005</v>
      </c>
      <c r="Z76" s="35">
        <v>0</v>
      </c>
      <c r="AA76" s="36">
        <v>0.42799999999999999</v>
      </c>
      <c r="AB76" s="27">
        <v>44035</v>
      </c>
      <c r="AC76" s="547"/>
      <c r="AD76" s="547"/>
      <c r="AE76" s="28">
        <v>0</v>
      </c>
      <c r="AF76" s="29">
        <v>0.22800000000000001</v>
      </c>
      <c r="AG76" s="30">
        <v>44066</v>
      </c>
      <c r="AH76" s="114"/>
      <c r="AI76" s="114"/>
      <c r="AJ76" s="35">
        <v>0</v>
      </c>
      <c r="AK76" s="43">
        <v>0.11600000000000001</v>
      </c>
      <c r="AL76" s="43"/>
      <c r="AM76" s="594"/>
      <c r="AN76" s="594"/>
      <c r="AO76" s="44">
        <v>44097</v>
      </c>
      <c r="AP76" s="45">
        <v>0</v>
      </c>
      <c r="AQ76" s="46">
        <v>0.14099999999999999</v>
      </c>
      <c r="AR76" s="605"/>
      <c r="AS76" s="605"/>
    </row>
    <row r="77" spans="1:45" x14ac:dyDescent="0.25">
      <c r="A77" s="30">
        <v>43762</v>
      </c>
      <c r="B77" s="31">
        <v>3.3</v>
      </c>
      <c r="C77" s="32">
        <v>0.20699999999999999</v>
      </c>
      <c r="D77" s="44">
        <v>43793</v>
      </c>
      <c r="E77" s="47">
        <v>0</v>
      </c>
      <c r="F77" s="48">
        <v>0.874</v>
      </c>
      <c r="G77" s="49">
        <v>43823</v>
      </c>
      <c r="H77" s="50">
        <v>0</v>
      </c>
      <c r="I77" s="51">
        <v>1.403</v>
      </c>
      <c r="J77" s="27">
        <v>43854</v>
      </c>
      <c r="K77" s="28">
        <v>0.7</v>
      </c>
      <c r="L77" s="29">
        <v>0.32500000000000001</v>
      </c>
      <c r="M77" s="114">
        <v>43885</v>
      </c>
      <c r="N77" s="31">
        <v>0</v>
      </c>
      <c r="O77" s="115">
        <v>0.39200000000000002</v>
      </c>
      <c r="P77" s="27">
        <v>43914</v>
      </c>
      <c r="Q77" s="28">
        <v>0.9</v>
      </c>
      <c r="R77" s="29">
        <v>0.372</v>
      </c>
      <c r="S77" s="30">
        <v>43945</v>
      </c>
      <c r="T77" s="35">
        <v>0</v>
      </c>
      <c r="U77" s="43">
        <v>0.55000000000000004</v>
      </c>
      <c r="V77" s="120">
        <v>43975</v>
      </c>
      <c r="W77" s="121">
        <v>0</v>
      </c>
      <c r="X77" s="122">
        <v>1.0049999999999999</v>
      </c>
      <c r="Y77" s="30">
        <v>44006</v>
      </c>
      <c r="Z77" s="35">
        <v>0</v>
      </c>
      <c r="AA77" s="36">
        <v>0.432</v>
      </c>
      <c r="AB77" s="27">
        <v>44036</v>
      </c>
      <c r="AC77" s="547"/>
      <c r="AD77" s="547"/>
      <c r="AE77" s="28">
        <v>0</v>
      </c>
      <c r="AF77" s="29">
        <v>0.22</v>
      </c>
      <c r="AG77" s="30">
        <v>44067</v>
      </c>
      <c r="AH77" s="114"/>
      <c r="AI77" s="114"/>
      <c r="AJ77" s="35">
        <v>0</v>
      </c>
      <c r="AK77" s="43">
        <v>0.121</v>
      </c>
      <c r="AL77" s="43"/>
      <c r="AM77" s="594"/>
      <c r="AN77" s="594"/>
      <c r="AO77" s="44">
        <v>44098</v>
      </c>
      <c r="AP77" s="45">
        <v>0</v>
      </c>
      <c r="AQ77" s="46">
        <v>0.13100000000000001</v>
      </c>
      <c r="AR77" s="605"/>
      <c r="AS77" s="605"/>
    </row>
    <row r="78" spans="1:45" x14ac:dyDescent="0.25">
      <c r="A78" s="30">
        <v>43763</v>
      </c>
      <c r="B78" s="31">
        <v>0</v>
      </c>
      <c r="C78" s="32">
        <v>0.17100000000000001</v>
      </c>
      <c r="D78" s="44">
        <v>43794</v>
      </c>
      <c r="E78" s="47">
        <v>1.2</v>
      </c>
      <c r="F78" s="48">
        <v>0.57199999999999995</v>
      </c>
      <c r="G78" s="49">
        <v>43824</v>
      </c>
      <c r="H78" s="50">
        <v>0</v>
      </c>
      <c r="I78" s="51">
        <v>1.173</v>
      </c>
      <c r="J78" s="27">
        <v>43855</v>
      </c>
      <c r="K78" s="28">
        <v>25.1</v>
      </c>
      <c r="L78" s="29">
        <v>0.34799999999999998</v>
      </c>
      <c r="M78" s="114">
        <v>43886</v>
      </c>
      <c r="N78" s="31">
        <v>0</v>
      </c>
      <c r="O78" s="115">
        <v>0.39500000000000002</v>
      </c>
      <c r="P78" s="27">
        <v>43915</v>
      </c>
      <c r="Q78" s="28">
        <v>2.9</v>
      </c>
      <c r="R78" s="29">
        <v>0.38</v>
      </c>
      <c r="S78" s="30">
        <v>43946</v>
      </c>
      <c r="T78" s="35">
        <v>25.1</v>
      </c>
      <c r="U78" s="43">
        <v>0.66900000000000004</v>
      </c>
      <c r="V78" s="120">
        <v>43976</v>
      </c>
      <c r="W78" s="121">
        <v>0</v>
      </c>
      <c r="X78" s="122">
        <v>1.147</v>
      </c>
      <c r="Y78" s="30">
        <v>44007</v>
      </c>
      <c r="Z78" s="35">
        <v>0</v>
      </c>
      <c r="AA78" s="36">
        <v>0.42599999999999999</v>
      </c>
      <c r="AB78" s="27">
        <v>44037</v>
      </c>
      <c r="AC78" s="547"/>
      <c r="AD78" s="547"/>
      <c r="AE78" s="28">
        <v>0</v>
      </c>
      <c r="AF78" s="29">
        <v>0.215</v>
      </c>
      <c r="AG78" s="30">
        <v>44068</v>
      </c>
      <c r="AH78" s="114"/>
      <c r="AI78" s="114"/>
      <c r="AJ78" s="35">
        <v>0</v>
      </c>
      <c r="AK78" s="43">
        <v>0.11</v>
      </c>
      <c r="AL78" s="43"/>
      <c r="AM78" s="594"/>
      <c r="AN78" s="594"/>
      <c r="AO78" s="44">
        <v>44099</v>
      </c>
      <c r="AP78" s="45">
        <v>0</v>
      </c>
      <c r="AQ78" s="46">
        <v>0.129</v>
      </c>
      <c r="AR78" s="605"/>
      <c r="AS78" s="605"/>
    </row>
    <row r="79" spans="1:45" x14ac:dyDescent="0.25">
      <c r="A79" s="30">
        <v>43764</v>
      </c>
      <c r="B79" s="31">
        <v>0</v>
      </c>
      <c r="C79" s="32">
        <v>0.157</v>
      </c>
      <c r="D79" s="44">
        <v>43795</v>
      </c>
      <c r="E79" s="47">
        <v>0.1</v>
      </c>
      <c r="F79" s="48">
        <v>0.36299999999999999</v>
      </c>
      <c r="G79" s="49">
        <v>43825</v>
      </c>
      <c r="H79" s="50">
        <v>0</v>
      </c>
      <c r="I79" s="51">
        <v>1.095</v>
      </c>
      <c r="J79" s="27">
        <v>43856</v>
      </c>
      <c r="K79" s="28">
        <v>2.5</v>
      </c>
      <c r="L79" s="29">
        <v>0.32700000000000001</v>
      </c>
      <c r="M79" s="114">
        <v>43887</v>
      </c>
      <c r="N79" s="31">
        <v>0</v>
      </c>
      <c r="O79" s="115">
        <v>0.39300000000000002</v>
      </c>
      <c r="P79" s="27">
        <v>43916</v>
      </c>
      <c r="Q79" s="28">
        <v>0.2</v>
      </c>
      <c r="R79" s="29">
        <v>0.37</v>
      </c>
      <c r="S79" s="30">
        <v>43947</v>
      </c>
      <c r="T79" s="35">
        <v>14.2</v>
      </c>
      <c r="U79" s="43">
        <v>1.0289999999999999</v>
      </c>
      <c r="V79" s="120">
        <v>43977</v>
      </c>
      <c r="W79" s="121">
        <v>0</v>
      </c>
      <c r="X79" s="122">
        <v>1.2010000000000001</v>
      </c>
      <c r="Y79" s="30">
        <v>44008</v>
      </c>
      <c r="Z79" s="35">
        <v>0</v>
      </c>
      <c r="AA79" s="36">
        <v>0.42199999999999999</v>
      </c>
      <c r="AB79" s="27">
        <v>44038</v>
      </c>
      <c r="AC79" s="547"/>
      <c r="AD79" s="547"/>
      <c r="AE79" s="28">
        <v>0</v>
      </c>
      <c r="AF79" s="29">
        <v>0.21299999999999999</v>
      </c>
      <c r="AG79" s="30">
        <v>44069</v>
      </c>
      <c r="AH79" s="114"/>
      <c r="AI79" s="114"/>
      <c r="AJ79" s="35">
        <v>0</v>
      </c>
      <c r="AK79" s="43">
        <v>0.11</v>
      </c>
      <c r="AL79" s="43"/>
      <c r="AM79" s="594"/>
      <c r="AN79" s="594"/>
      <c r="AO79" s="44">
        <v>44100</v>
      </c>
      <c r="AP79" s="45">
        <v>0</v>
      </c>
      <c r="AQ79" s="46">
        <v>0.13200000000000001</v>
      </c>
      <c r="AR79" s="605"/>
      <c r="AS79" s="605"/>
    </row>
    <row r="80" spans="1:45" x14ac:dyDescent="0.25">
      <c r="A80" s="30">
        <v>43765</v>
      </c>
      <c r="B80" s="31">
        <v>0</v>
      </c>
      <c r="C80" s="32">
        <v>0.14899999999999999</v>
      </c>
      <c r="D80" s="44">
        <v>43796</v>
      </c>
      <c r="E80" s="47">
        <v>0</v>
      </c>
      <c r="F80" s="48">
        <v>0.34599999999999997</v>
      </c>
      <c r="G80" s="49">
        <v>43826</v>
      </c>
      <c r="H80" s="50">
        <v>0</v>
      </c>
      <c r="I80" s="51">
        <v>1.012</v>
      </c>
      <c r="J80" s="27">
        <v>43857</v>
      </c>
      <c r="K80" s="28">
        <v>0</v>
      </c>
      <c r="L80" s="29">
        <v>0.315</v>
      </c>
      <c r="M80" s="123">
        <v>43888</v>
      </c>
      <c r="N80" s="53">
        <v>0</v>
      </c>
      <c r="O80" s="124">
        <v>0.38200000000000001</v>
      </c>
      <c r="P80" s="27">
        <v>43917</v>
      </c>
      <c r="Q80" s="28">
        <v>0</v>
      </c>
      <c r="R80" s="29">
        <v>0.35799999999999998</v>
      </c>
      <c r="S80" s="30">
        <v>43948</v>
      </c>
      <c r="T80" s="35">
        <v>0.5</v>
      </c>
      <c r="U80" s="43">
        <v>0.83199999999999996</v>
      </c>
      <c r="V80" s="120">
        <v>43978</v>
      </c>
      <c r="W80" s="121">
        <v>0</v>
      </c>
      <c r="X80" s="122">
        <v>1.2</v>
      </c>
      <c r="Y80" s="30">
        <v>44009</v>
      </c>
      <c r="Z80" s="35">
        <v>0</v>
      </c>
      <c r="AA80" s="36">
        <v>0.40500000000000003</v>
      </c>
      <c r="AB80" s="27">
        <v>44039</v>
      </c>
      <c r="AC80" s="547"/>
      <c r="AD80" s="547"/>
      <c r="AE80" s="28">
        <v>0</v>
      </c>
      <c r="AF80" s="29">
        <v>0.20399999999999999</v>
      </c>
      <c r="AG80" s="30">
        <v>44070</v>
      </c>
      <c r="AH80" s="114"/>
      <c r="AI80" s="114"/>
      <c r="AJ80" s="35">
        <v>0</v>
      </c>
      <c r="AK80" s="43">
        <v>0.106</v>
      </c>
      <c r="AL80" s="43"/>
      <c r="AM80" s="594"/>
      <c r="AN80" s="594"/>
      <c r="AO80" s="44">
        <v>44101</v>
      </c>
      <c r="AP80" s="45">
        <v>0</v>
      </c>
      <c r="AQ80" s="46">
        <v>0.129</v>
      </c>
      <c r="AR80" s="605"/>
      <c r="AS80" s="605"/>
    </row>
    <row r="81" spans="1:51" x14ac:dyDescent="0.25">
      <c r="A81" s="30">
        <v>43766</v>
      </c>
      <c r="B81" s="31">
        <v>0</v>
      </c>
      <c r="C81" s="32">
        <v>0.152</v>
      </c>
      <c r="D81" s="44">
        <v>43797</v>
      </c>
      <c r="E81" s="47">
        <v>0</v>
      </c>
      <c r="F81" s="48">
        <v>0.32600000000000001</v>
      </c>
      <c r="G81" s="49">
        <v>43827</v>
      </c>
      <c r="H81" s="50">
        <v>0</v>
      </c>
      <c r="I81" s="51">
        <v>0.94499999999999995</v>
      </c>
      <c r="J81" s="27">
        <v>43858</v>
      </c>
      <c r="K81" s="28">
        <v>0</v>
      </c>
      <c r="L81" s="29">
        <v>0.314</v>
      </c>
      <c r="M81" s="114">
        <v>43889</v>
      </c>
      <c r="N81" s="31">
        <v>0</v>
      </c>
      <c r="O81" s="115">
        <v>0.379</v>
      </c>
      <c r="P81" s="27">
        <v>43918</v>
      </c>
      <c r="Q81" s="28">
        <v>0</v>
      </c>
      <c r="R81" s="29">
        <v>0.35599999999999998</v>
      </c>
      <c r="S81" s="30">
        <v>43949</v>
      </c>
      <c r="T81" s="35">
        <v>0.1</v>
      </c>
      <c r="U81" s="43">
        <v>0.72</v>
      </c>
      <c r="V81" s="120">
        <v>43979</v>
      </c>
      <c r="W81" s="121">
        <v>0</v>
      </c>
      <c r="X81" s="122">
        <v>1.2789999999999999</v>
      </c>
      <c r="Y81" s="30">
        <v>44010</v>
      </c>
      <c r="Z81" s="35">
        <v>0</v>
      </c>
      <c r="AA81" s="36">
        <v>0.39600000000000002</v>
      </c>
      <c r="AB81" s="27">
        <v>44040</v>
      </c>
      <c r="AC81" s="547"/>
      <c r="AD81" s="547"/>
      <c r="AE81" s="28">
        <v>0</v>
      </c>
      <c r="AF81" s="29">
        <v>0.193</v>
      </c>
      <c r="AG81" s="30">
        <v>44071</v>
      </c>
      <c r="AH81" s="114"/>
      <c r="AI81" s="114"/>
      <c r="AJ81" s="35">
        <v>0</v>
      </c>
      <c r="AK81" s="43">
        <v>0.107</v>
      </c>
      <c r="AL81" s="43"/>
      <c r="AM81" s="594"/>
      <c r="AN81" s="594"/>
      <c r="AO81" s="44">
        <v>44102</v>
      </c>
      <c r="AP81" s="45">
        <v>0</v>
      </c>
      <c r="AQ81" s="46">
        <v>0.127</v>
      </c>
      <c r="AR81" s="605"/>
      <c r="AS81" s="605"/>
    </row>
    <row r="82" spans="1:51" x14ac:dyDescent="0.25">
      <c r="A82" s="30">
        <v>43767</v>
      </c>
      <c r="B82" s="31">
        <v>0</v>
      </c>
      <c r="C82" s="32">
        <v>0.157</v>
      </c>
      <c r="D82" s="44">
        <v>43798</v>
      </c>
      <c r="E82" s="47">
        <v>0</v>
      </c>
      <c r="F82" s="48">
        <v>0.316</v>
      </c>
      <c r="G82" s="49">
        <v>43828</v>
      </c>
      <c r="H82" s="50">
        <v>0</v>
      </c>
      <c r="I82" s="51">
        <v>0.88300000000000001</v>
      </c>
      <c r="J82" s="27">
        <v>43859</v>
      </c>
      <c r="K82" s="28">
        <v>0</v>
      </c>
      <c r="L82" s="29">
        <v>0.30099999999999999</v>
      </c>
      <c r="M82" s="123">
        <v>43890</v>
      </c>
      <c r="N82" s="125">
        <v>0.2</v>
      </c>
      <c r="O82" s="126">
        <v>0.378</v>
      </c>
      <c r="P82" s="27">
        <v>43919</v>
      </c>
      <c r="Q82" s="28">
        <v>0</v>
      </c>
      <c r="R82" s="29">
        <v>0.32700000000000001</v>
      </c>
      <c r="S82" s="30">
        <v>43950</v>
      </c>
      <c r="T82" s="35">
        <v>0</v>
      </c>
      <c r="U82" s="43">
        <v>0.65400000000000003</v>
      </c>
      <c r="V82" s="120">
        <v>43980</v>
      </c>
      <c r="W82" s="121">
        <v>0</v>
      </c>
      <c r="X82" s="122">
        <v>1.2090000000000001</v>
      </c>
      <c r="Y82" s="30">
        <v>44011</v>
      </c>
      <c r="Z82" s="35">
        <v>0</v>
      </c>
      <c r="AA82" s="36">
        <v>0.36899999999999999</v>
      </c>
      <c r="AB82" s="27">
        <v>44041</v>
      </c>
      <c r="AC82" s="547"/>
      <c r="AD82" s="547"/>
      <c r="AE82" s="28">
        <v>0</v>
      </c>
      <c r="AF82" s="29">
        <v>0.20399999999999999</v>
      </c>
      <c r="AG82" s="30">
        <v>44072</v>
      </c>
      <c r="AH82" s="114"/>
      <c r="AI82" s="114"/>
      <c r="AJ82" s="35">
        <v>0</v>
      </c>
      <c r="AK82" s="43">
        <v>0.111</v>
      </c>
      <c r="AL82" s="43"/>
      <c r="AM82" s="594"/>
      <c r="AN82" s="594"/>
      <c r="AO82" s="44">
        <v>44103</v>
      </c>
      <c r="AP82" s="45">
        <v>0</v>
      </c>
      <c r="AQ82" s="46">
        <v>0.122</v>
      </c>
      <c r="AR82" s="605"/>
      <c r="AS82" s="605"/>
    </row>
    <row r="83" spans="1:51" x14ac:dyDescent="0.25">
      <c r="A83" s="30">
        <v>43768</v>
      </c>
      <c r="B83" s="31">
        <v>0</v>
      </c>
      <c r="C83" s="32">
        <v>0.151</v>
      </c>
      <c r="D83" s="58">
        <v>43799</v>
      </c>
      <c r="E83" s="59">
        <v>0</v>
      </c>
      <c r="F83" s="60">
        <v>0.29099999999999998</v>
      </c>
      <c r="G83" s="49">
        <v>43829</v>
      </c>
      <c r="H83" s="50">
        <v>0</v>
      </c>
      <c r="I83" s="51">
        <v>0.81699999999999995</v>
      </c>
      <c r="J83" s="27">
        <v>43860</v>
      </c>
      <c r="K83" s="28">
        <v>0</v>
      </c>
      <c r="L83" s="29">
        <v>0.28499999999999998</v>
      </c>
      <c r="M83" s="56"/>
      <c r="N83" s="56"/>
      <c r="O83" s="56"/>
      <c r="P83" s="27">
        <v>43920</v>
      </c>
      <c r="Q83" s="28">
        <v>0</v>
      </c>
      <c r="R83" s="29">
        <v>0.34599999999999997</v>
      </c>
      <c r="S83" s="52">
        <v>43951</v>
      </c>
      <c r="T83" s="64">
        <v>0</v>
      </c>
      <c r="U83" s="127">
        <v>0.63300000000000001</v>
      </c>
      <c r="V83" s="128">
        <v>43981</v>
      </c>
      <c r="W83" s="129">
        <v>0</v>
      </c>
      <c r="X83" s="130">
        <v>1.101</v>
      </c>
      <c r="Y83" s="66">
        <v>44012</v>
      </c>
      <c r="Z83" s="67">
        <v>0</v>
      </c>
      <c r="AA83" s="131">
        <v>0.35799999999999998</v>
      </c>
      <c r="AB83" s="27">
        <v>44042</v>
      </c>
      <c r="AC83" s="547"/>
      <c r="AD83" s="547"/>
      <c r="AE83" s="28">
        <v>0</v>
      </c>
      <c r="AF83" s="29">
        <v>0.27400000000000002</v>
      </c>
      <c r="AG83" s="30">
        <v>44073</v>
      </c>
      <c r="AH83" s="114"/>
      <c r="AI83" s="114"/>
      <c r="AJ83" s="35">
        <v>0</v>
      </c>
      <c r="AK83" s="43">
        <v>0.112</v>
      </c>
      <c r="AL83" s="43"/>
      <c r="AM83" s="595"/>
      <c r="AN83" s="595"/>
      <c r="AO83" s="58">
        <v>44104</v>
      </c>
      <c r="AP83" s="69">
        <v>0</v>
      </c>
      <c r="AQ83" s="70">
        <v>0.11600000000000001</v>
      </c>
      <c r="AR83" s="605"/>
      <c r="AS83" s="605"/>
    </row>
    <row r="84" spans="1:51" x14ac:dyDescent="0.25">
      <c r="A84" s="66">
        <v>43769</v>
      </c>
      <c r="B84" s="71">
        <v>0</v>
      </c>
      <c r="C84" s="72">
        <v>0.14799999999999999</v>
      </c>
      <c r="D84" s="73"/>
      <c r="E84" s="74"/>
      <c r="F84" s="75"/>
      <c r="G84" s="76">
        <v>43830</v>
      </c>
      <c r="H84" s="77">
        <v>0</v>
      </c>
      <c r="I84" s="78">
        <v>0.76</v>
      </c>
      <c r="J84" s="79">
        <v>43861</v>
      </c>
      <c r="K84" s="80">
        <v>0</v>
      </c>
      <c r="L84" s="81">
        <v>0.29799999999999999</v>
      </c>
      <c r="M84" s="83"/>
      <c r="N84" s="83"/>
      <c r="O84" s="83"/>
      <c r="P84" s="27">
        <v>43921</v>
      </c>
      <c r="Q84" s="28">
        <v>10.6</v>
      </c>
      <c r="R84" s="29">
        <v>0.36099999999999999</v>
      </c>
      <c r="S84" s="85"/>
      <c r="T84" s="86"/>
      <c r="U84" s="86"/>
      <c r="V84" s="132">
        <v>43982</v>
      </c>
      <c r="W84" s="133">
        <v>0.9</v>
      </c>
      <c r="X84" s="134">
        <v>1.05</v>
      </c>
      <c r="Y84" s="86"/>
      <c r="Z84" s="86"/>
      <c r="AA84" s="87"/>
      <c r="AB84" s="27">
        <v>44043</v>
      </c>
      <c r="AC84" s="547"/>
      <c r="AD84" s="547"/>
      <c r="AE84" s="28">
        <v>0</v>
      </c>
      <c r="AF84" s="29">
        <v>0.25600000000000001</v>
      </c>
      <c r="AG84" s="66">
        <v>44074</v>
      </c>
      <c r="AH84" s="588"/>
      <c r="AI84" s="588"/>
      <c r="AJ84" s="67">
        <v>0</v>
      </c>
      <c r="AK84" s="68">
        <v>0.11799999999999999</v>
      </c>
      <c r="AL84" s="68"/>
      <c r="AM84" s="596"/>
      <c r="AN84" s="596"/>
      <c r="AO84" s="73"/>
      <c r="AP84" s="88"/>
      <c r="AQ84" s="89"/>
      <c r="AR84" s="606"/>
      <c r="AS84" s="606"/>
    </row>
    <row r="85" spans="1:51" s="99" customFormat="1" x14ac:dyDescent="0.25">
      <c r="A85" s="90" t="s">
        <v>16</v>
      </c>
      <c r="B85" s="91">
        <f>SUM(B54:B84)</f>
        <v>35.799999999999997</v>
      </c>
      <c r="C85" s="91">
        <f>SUM(C54:C84)</f>
        <v>4.1459999999999999</v>
      </c>
      <c r="D85" s="92" t="s">
        <v>17</v>
      </c>
      <c r="E85" s="93">
        <f>SUM(E54:E84)</f>
        <v>81.399999999999991</v>
      </c>
      <c r="F85" s="135">
        <f>SUM(F54:F84)</f>
        <v>10.46</v>
      </c>
      <c r="G85" s="90" t="s">
        <v>18</v>
      </c>
      <c r="H85" s="91">
        <f>SUM(H54:H84)</f>
        <v>75.900000000000006</v>
      </c>
      <c r="I85" s="91">
        <f>SUM(I54:I84)</f>
        <v>13.597000000000003</v>
      </c>
      <c r="J85" s="92" t="s">
        <v>19</v>
      </c>
      <c r="K85" s="93">
        <f>SUM(K54:K84)</f>
        <v>53</v>
      </c>
      <c r="L85" s="135">
        <f>SUM(L54:L84)</f>
        <v>13.722</v>
      </c>
      <c r="M85" s="97" t="s">
        <v>20</v>
      </c>
      <c r="N85" s="91">
        <f>SUM(N54:N84)</f>
        <v>0.2</v>
      </c>
      <c r="O85" s="98">
        <f>SUM(O54:O84)</f>
        <v>9.8580000000000005</v>
      </c>
      <c r="P85" s="94" t="s">
        <v>21</v>
      </c>
      <c r="Q85" s="95">
        <f>SUM(Q54:Q84)</f>
        <v>58.7</v>
      </c>
      <c r="R85" s="96">
        <f>SUM(R54:R84)</f>
        <v>11.288000000000002</v>
      </c>
      <c r="S85" s="90" t="s">
        <v>22</v>
      </c>
      <c r="T85" s="91">
        <f>SUM(T54:T84)</f>
        <v>127.00000000000001</v>
      </c>
      <c r="U85" s="91">
        <f>SUM(U54:U84)</f>
        <v>16.640000000000004</v>
      </c>
      <c r="V85" s="136" t="s">
        <v>23</v>
      </c>
      <c r="W85" s="137">
        <f>SUM(W54:W84)</f>
        <v>51.400000000000006</v>
      </c>
      <c r="X85" s="138">
        <f>SUM(X54:X84)</f>
        <v>30.786999999999992</v>
      </c>
      <c r="Y85" s="90" t="s">
        <v>24</v>
      </c>
      <c r="Z85" s="91">
        <f>SUM(Z54:Z84)</f>
        <v>13.899999999999999</v>
      </c>
      <c r="AA85" s="139">
        <f>SUM(AA54:AA84)</f>
        <v>18.657000000000004</v>
      </c>
      <c r="AB85" s="94" t="s">
        <v>25</v>
      </c>
      <c r="AC85" s="548"/>
      <c r="AD85" s="548"/>
      <c r="AE85" s="95">
        <f>SUM(AE54:AE84)</f>
        <v>0</v>
      </c>
      <c r="AF85" s="96">
        <f>SUM(AF54:AF84)</f>
        <v>7.5779999999999985</v>
      </c>
      <c r="AG85" s="97" t="s">
        <v>26</v>
      </c>
      <c r="AH85" s="97"/>
      <c r="AI85" s="97"/>
      <c r="AJ85" s="91">
        <f>SUM(AJ54:AJ84)</f>
        <v>0.2</v>
      </c>
      <c r="AK85" s="98">
        <f>SUM(AK54:AK84)</f>
        <v>4.1370000000000005</v>
      </c>
      <c r="AL85" s="98"/>
      <c r="AM85" s="597"/>
      <c r="AN85" s="597"/>
      <c r="AO85" s="94" t="s">
        <v>27</v>
      </c>
      <c r="AP85" s="95">
        <f>SUM(AP54:AP84)</f>
        <v>15.3</v>
      </c>
      <c r="AQ85" s="96">
        <f>SUM(AQ54:AQ84)</f>
        <v>3.9940000000000011</v>
      </c>
      <c r="AR85" s="607"/>
      <c r="AS85" s="607"/>
      <c r="AY85" s="285"/>
    </row>
    <row r="87" spans="1:51" ht="29.4" x14ac:dyDescent="0.25">
      <c r="A87" s="100"/>
      <c r="B87" s="101" t="s">
        <v>14</v>
      </c>
      <c r="C87" s="101" t="s">
        <v>15</v>
      </c>
      <c r="D87" s="102" t="s">
        <v>28</v>
      </c>
      <c r="E87" s="103" t="s">
        <v>29</v>
      </c>
    </row>
    <row r="88" spans="1:51" x14ac:dyDescent="0.25">
      <c r="A88" s="104" t="s">
        <v>16</v>
      </c>
      <c r="B88" s="105">
        <f>B85</f>
        <v>35.799999999999997</v>
      </c>
      <c r="C88" s="105">
        <f>C85</f>
        <v>4.1459999999999999</v>
      </c>
      <c r="D88" s="106">
        <f>MAX(B54:B84)</f>
        <v>19</v>
      </c>
      <c r="E88" s="106">
        <f>AVERAGE(C88:C99)</f>
        <v>12.072000000000001</v>
      </c>
    </row>
    <row r="89" spans="1:51" x14ac:dyDescent="0.25">
      <c r="A89" s="107" t="s">
        <v>17</v>
      </c>
      <c r="B89" s="105">
        <f>E85</f>
        <v>81.399999999999991</v>
      </c>
      <c r="C89" s="105">
        <f>F85</f>
        <v>10.46</v>
      </c>
      <c r="D89" s="106">
        <f>MAX(E54:E83)</f>
        <v>25.7</v>
      </c>
    </row>
    <row r="90" spans="1:51" x14ac:dyDescent="0.25">
      <c r="A90" s="104" t="s">
        <v>18</v>
      </c>
      <c r="B90" s="105">
        <f>H85</f>
        <v>75.900000000000006</v>
      </c>
      <c r="C90" s="105">
        <f>I85</f>
        <v>13.597000000000003</v>
      </c>
      <c r="D90" s="106">
        <f>MAX(H54:H84)</f>
        <v>37.799999999999997</v>
      </c>
    </row>
    <row r="91" spans="1:51" x14ac:dyDescent="0.25">
      <c r="A91" s="107" t="s">
        <v>19</v>
      </c>
      <c r="B91" s="105">
        <f>K85</f>
        <v>53</v>
      </c>
      <c r="C91" s="105">
        <f>L85</f>
        <v>13.722</v>
      </c>
      <c r="D91" s="106">
        <f>MAX(K54:K84)</f>
        <v>25.1</v>
      </c>
    </row>
    <row r="92" spans="1:51" x14ac:dyDescent="0.25">
      <c r="A92" s="104" t="s">
        <v>20</v>
      </c>
      <c r="B92" s="105">
        <f>N85</f>
        <v>0.2</v>
      </c>
      <c r="C92" s="105">
        <f>O85</f>
        <v>9.8580000000000005</v>
      </c>
      <c r="D92" s="106">
        <f>MAX(N56:N81)</f>
        <v>0</v>
      </c>
    </row>
    <row r="93" spans="1:51" x14ac:dyDescent="0.25">
      <c r="A93" s="107" t="s">
        <v>21</v>
      </c>
      <c r="B93" s="105">
        <f>Q85</f>
        <v>58.7</v>
      </c>
      <c r="C93" s="105">
        <f>R85</f>
        <v>11.288000000000002</v>
      </c>
      <c r="D93" s="106">
        <f>MAX(Q54:Q84)</f>
        <v>19</v>
      </c>
    </row>
    <row r="94" spans="1:51" x14ac:dyDescent="0.25">
      <c r="A94" s="104" t="s">
        <v>22</v>
      </c>
      <c r="B94" s="105">
        <f>T85</f>
        <v>127.00000000000001</v>
      </c>
      <c r="C94" s="105">
        <f>U85</f>
        <v>16.640000000000004</v>
      </c>
      <c r="D94" s="106">
        <f>MAX(T54:T83)</f>
        <v>26.3</v>
      </c>
    </row>
    <row r="95" spans="1:51" x14ac:dyDescent="0.25">
      <c r="A95" s="107" t="s">
        <v>23</v>
      </c>
      <c r="B95" s="105">
        <f>W85</f>
        <v>51.400000000000006</v>
      </c>
      <c r="C95" s="105">
        <f>X85</f>
        <v>30.786999999999992</v>
      </c>
      <c r="D95" s="106">
        <f>MAX(W54:W84)</f>
        <v>31.1</v>
      </c>
    </row>
    <row r="96" spans="1:51" x14ac:dyDescent="0.25">
      <c r="A96" s="104" t="s">
        <v>24</v>
      </c>
      <c r="B96" s="105">
        <f>Z85</f>
        <v>13.899999999999999</v>
      </c>
      <c r="C96" s="105">
        <f>AA85</f>
        <v>18.657000000000004</v>
      </c>
      <c r="D96" s="106">
        <f>MAX(Z54:Z83)</f>
        <v>13.2</v>
      </c>
    </row>
    <row r="97" spans="1:51" x14ac:dyDescent="0.25">
      <c r="A97" s="107" t="s">
        <v>30</v>
      </c>
      <c r="B97" s="108">
        <f>AE85</f>
        <v>0</v>
      </c>
      <c r="C97" s="108">
        <f>AF85</f>
        <v>7.5779999999999985</v>
      </c>
      <c r="D97" s="106">
        <f>MAX(AE54:AE84)</f>
        <v>0</v>
      </c>
    </row>
    <row r="98" spans="1:51" x14ac:dyDescent="0.25">
      <c r="A98" s="104" t="s">
        <v>31</v>
      </c>
      <c r="B98" s="108">
        <f>AJ85</f>
        <v>0.2</v>
      </c>
      <c r="C98" s="108">
        <f>AK85</f>
        <v>4.1370000000000005</v>
      </c>
      <c r="D98" s="106">
        <f>MAX(AJ54:AJ84)</f>
        <v>0.2</v>
      </c>
    </row>
    <row r="99" spans="1:51" x14ac:dyDescent="0.25">
      <c r="A99" s="109" t="s">
        <v>32</v>
      </c>
      <c r="B99" s="110">
        <f>AP85</f>
        <v>15.3</v>
      </c>
      <c r="C99" s="110">
        <f>AQ85</f>
        <v>3.9940000000000011</v>
      </c>
      <c r="D99" s="106">
        <f>MAX(AP54:AP83)</f>
        <v>13.3</v>
      </c>
    </row>
    <row r="100" spans="1:51" x14ac:dyDescent="0.25">
      <c r="A100" s="111" t="s">
        <v>34</v>
      </c>
      <c r="B100" s="112">
        <f>SUM(B88:B99)</f>
        <v>512.79999999999995</v>
      </c>
      <c r="C100" s="113">
        <f>SUM(C88:C99)</f>
        <v>144.864</v>
      </c>
    </row>
    <row r="102" spans="1:51" s="4" customFormat="1" ht="15.6" x14ac:dyDescent="0.3">
      <c r="A102" s="772" t="s">
        <v>1</v>
      </c>
      <c r="B102" s="772"/>
      <c r="C102" s="772"/>
      <c r="D102" s="771" t="s">
        <v>2</v>
      </c>
      <c r="E102" s="771"/>
      <c r="F102" s="771"/>
      <c r="G102" s="772" t="s">
        <v>3</v>
      </c>
      <c r="H102" s="772"/>
      <c r="I102" s="772"/>
      <c r="J102" s="773" t="s">
        <v>4</v>
      </c>
      <c r="K102" s="773"/>
      <c r="L102" s="773"/>
      <c r="M102" s="774" t="s">
        <v>5</v>
      </c>
      <c r="N102" s="774"/>
      <c r="O102" s="774"/>
      <c r="P102" s="773" t="s">
        <v>6</v>
      </c>
      <c r="Q102" s="773"/>
      <c r="R102" s="773"/>
      <c r="S102" s="770" t="s">
        <v>7</v>
      </c>
      <c r="T102" s="770"/>
      <c r="U102" s="770"/>
      <c r="V102" s="773" t="s">
        <v>8</v>
      </c>
      <c r="W102" s="773"/>
      <c r="X102" s="773"/>
      <c r="Y102" s="772" t="s">
        <v>9</v>
      </c>
      <c r="Z102" s="772"/>
      <c r="AA102" s="772"/>
      <c r="AB102" s="773" t="s">
        <v>10</v>
      </c>
      <c r="AC102" s="773"/>
      <c r="AD102" s="773"/>
      <c r="AE102" s="773"/>
      <c r="AF102" s="773"/>
      <c r="AG102" s="770" t="s">
        <v>11</v>
      </c>
      <c r="AH102" s="770"/>
      <c r="AI102" s="770"/>
      <c r="AJ102" s="770"/>
      <c r="AK102" s="770"/>
      <c r="AL102" s="3"/>
      <c r="AM102" s="585"/>
      <c r="AN102" s="585"/>
      <c r="AO102" s="771" t="s">
        <v>12</v>
      </c>
      <c r="AP102" s="771"/>
      <c r="AQ102" s="771"/>
      <c r="AR102" s="603"/>
      <c r="AS102" s="603"/>
      <c r="AY102" s="285"/>
    </row>
    <row r="103" spans="1:51" s="4" customFormat="1" x14ac:dyDescent="0.25">
      <c r="A103" s="5" t="s">
        <v>13</v>
      </c>
      <c r="B103" s="6" t="s">
        <v>14</v>
      </c>
      <c r="C103" s="7" t="s">
        <v>15</v>
      </c>
      <c r="D103" s="8" t="s">
        <v>13</v>
      </c>
      <c r="E103" s="9" t="s">
        <v>14</v>
      </c>
      <c r="F103" s="10" t="s">
        <v>15</v>
      </c>
      <c r="G103" s="5" t="s">
        <v>13</v>
      </c>
      <c r="H103" s="6" t="s">
        <v>14</v>
      </c>
      <c r="I103" s="7" t="s">
        <v>15</v>
      </c>
      <c r="J103" s="11" t="s">
        <v>13</v>
      </c>
      <c r="K103" s="12" t="s">
        <v>14</v>
      </c>
      <c r="L103" s="13" t="s">
        <v>15</v>
      </c>
      <c r="M103" s="16" t="s">
        <v>13</v>
      </c>
      <c r="N103" s="6" t="s">
        <v>14</v>
      </c>
      <c r="O103" s="17" t="s">
        <v>15</v>
      </c>
      <c r="P103" s="11" t="s">
        <v>13</v>
      </c>
      <c r="Q103" s="12" t="s">
        <v>14</v>
      </c>
      <c r="R103" s="13" t="s">
        <v>15</v>
      </c>
      <c r="S103" s="5" t="s">
        <v>13</v>
      </c>
      <c r="T103" s="6" t="s">
        <v>14</v>
      </c>
      <c r="U103" s="17" t="s">
        <v>15</v>
      </c>
      <c r="V103" s="11" t="s">
        <v>13</v>
      </c>
      <c r="W103" s="12" t="s">
        <v>14</v>
      </c>
      <c r="X103" s="13" t="s">
        <v>15</v>
      </c>
      <c r="Y103" s="5" t="s">
        <v>13</v>
      </c>
      <c r="Z103" s="6" t="s">
        <v>14</v>
      </c>
      <c r="AA103" s="7" t="s">
        <v>15</v>
      </c>
      <c r="AB103" s="11" t="s">
        <v>13</v>
      </c>
      <c r="AC103" s="14"/>
      <c r="AD103" s="14"/>
      <c r="AE103" s="12" t="s">
        <v>14</v>
      </c>
      <c r="AF103" s="13" t="s">
        <v>15</v>
      </c>
      <c r="AG103" s="5" t="s">
        <v>13</v>
      </c>
      <c r="AH103" s="16"/>
      <c r="AI103" s="16"/>
      <c r="AJ103" s="6" t="s">
        <v>14</v>
      </c>
      <c r="AK103" s="17" t="s">
        <v>15</v>
      </c>
      <c r="AL103" s="17"/>
      <c r="AM103" s="593"/>
      <c r="AN103" s="593"/>
      <c r="AO103" s="8" t="s">
        <v>13</v>
      </c>
      <c r="AP103" s="9" t="s">
        <v>14</v>
      </c>
      <c r="AQ103" s="10" t="s">
        <v>15</v>
      </c>
      <c r="AR103" s="604"/>
      <c r="AS103" s="604"/>
      <c r="AY103" s="285"/>
    </row>
    <row r="104" spans="1:51" s="4" customFormat="1" x14ac:dyDescent="0.25">
      <c r="A104" s="18">
        <v>44105</v>
      </c>
      <c r="B104" s="19">
        <v>0</v>
      </c>
      <c r="C104" s="20">
        <v>0.11600000000000001</v>
      </c>
      <c r="D104" s="21">
        <v>44136</v>
      </c>
      <c r="E104" s="22">
        <v>0</v>
      </c>
      <c r="F104" s="23">
        <v>0.34399999999999997</v>
      </c>
      <c r="G104" s="24">
        <v>44166</v>
      </c>
      <c r="H104" s="25">
        <v>0</v>
      </c>
      <c r="I104" s="26">
        <v>0.17399999999999999</v>
      </c>
      <c r="J104" s="27">
        <v>44197</v>
      </c>
      <c r="K104" s="28">
        <v>3</v>
      </c>
      <c r="L104" s="29">
        <v>0.36599999999999999</v>
      </c>
      <c r="M104" s="114">
        <v>44228</v>
      </c>
      <c r="N104" s="31">
        <v>3.4</v>
      </c>
      <c r="O104" s="115">
        <v>0.61199999999999999</v>
      </c>
      <c r="P104" s="27">
        <v>44256</v>
      </c>
      <c r="Q104" s="28">
        <v>2.1</v>
      </c>
      <c r="R104" s="29">
        <v>0.58099999999999996</v>
      </c>
      <c r="S104" s="30">
        <v>44287</v>
      </c>
      <c r="T104" s="35">
        <v>0</v>
      </c>
      <c r="U104" s="43">
        <v>0.51100000000000001</v>
      </c>
      <c r="V104" s="116">
        <v>44317</v>
      </c>
      <c r="W104" s="117">
        <v>0</v>
      </c>
      <c r="X104" s="118">
        <v>0.70399999999999996</v>
      </c>
      <c r="Y104" s="40">
        <v>44348</v>
      </c>
      <c r="Z104" s="41">
        <v>0</v>
      </c>
      <c r="AA104" s="119">
        <v>1.524</v>
      </c>
      <c r="AB104" s="27">
        <v>44378</v>
      </c>
      <c r="AC104" s="547"/>
      <c r="AD104" s="547"/>
      <c r="AE104" s="28">
        <v>0</v>
      </c>
      <c r="AF104" s="29">
        <v>0.36599999999999999</v>
      </c>
      <c r="AG104" s="30">
        <v>44409</v>
      </c>
      <c r="AH104" s="114"/>
      <c r="AI104" s="114"/>
      <c r="AJ104" s="35">
        <v>0</v>
      </c>
      <c r="AK104" s="43">
        <v>0.16300000000000001</v>
      </c>
      <c r="AL104" s="43"/>
      <c r="AM104" s="594"/>
      <c r="AN104" s="594"/>
      <c r="AO104" s="44">
        <v>44440</v>
      </c>
      <c r="AP104" s="45">
        <v>0</v>
      </c>
      <c r="AQ104" s="46">
        <v>0.113</v>
      </c>
      <c r="AR104" s="605"/>
      <c r="AS104" s="605"/>
      <c r="AY104" s="285"/>
    </row>
    <row r="105" spans="1:51" s="4" customFormat="1" x14ac:dyDescent="0.25">
      <c r="A105" s="30">
        <v>44106</v>
      </c>
      <c r="B105" s="31">
        <v>8.5</v>
      </c>
      <c r="C105" s="32">
        <v>0.156</v>
      </c>
      <c r="D105" s="44">
        <v>44137</v>
      </c>
      <c r="E105" s="47">
        <v>0</v>
      </c>
      <c r="F105" s="48">
        <v>0.34399999999999997</v>
      </c>
      <c r="G105" s="49">
        <v>44167</v>
      </c>
      <c r="H105" s="50">
        <v>0</v>
      </c>
      <c r="I105" s="51">
        <v>0.16800000000000001</v>
      </c>
      <c r="J105" s="27">
        <v>44198</v>
      </c>
      <c r="K105" s="28">
        <v>1.9</v>
      </c>
      <c r="L105" s="29">
        <v>0.35</v>
      </c>
      <c r="M105" s="114">
        <v>44229</v>
      </c>
      <c r="N105" s="31">
        <v>0</v>
      </c>
      <c r="O105" s="115">
        <v>0.58399999999999996</v>
      </c>
      <c r="P105" s="27">
        <v>44257</v>
      </c>
      <c r="Q105" s="28">
        <v>0</v>
      </c>
      <c r="R105" s="29">
        <v>0.55500000000000005</v>
      </c>
      <c r="S105" s="30">
        <v>44288</v>
      </c>
      <c r="T105" s="35">
        <v>0</v>
      </c>
      <c r="U105" s="43">
        <v>0.56100000000000005</v>
      </c>
      <c r="V105" s="120">
        <v>44318</v>
      </c>
      <c r="W105" s="121">
        <v>0</v>
      </c>
      <c r="X105" s="122">
        <v>0.67700000000000005</v>
      </c>
      <c r="Y105" s="30">
        <v>44349</v>
      </c>
      <c r="Z105" s="35">
        <v>0</v>
      </c>
      <c r="AA105" s="36">
        <v>1.4670000000000001</v>
      </c>
      <c r="AB105" s="27">
        <v>44379</v>
      </c>
      <c r="AC105" s="547"/>
      <c r="AD105" s="547"/>
      <c r="AE105" s="28">
        <v>0</v>
      </c>
      <c r="AF105" s="29">
        <v>0.34899999999999998</v>
      </c>
      <c r="AG105" s="30">
        <v>44410</v>
      </c>
      <c r="AH105" s="114"/>
      <c r="AI105" s="114"/>
      <c r="AJ105" s="35">
        <v>0</v>
      </c>
      <c r="AK105" s="43">
        <v>0.16400000000000001</v>
      </c>
      <c r="AL105" s="43"/>
      <c r="AM105" s="594"/>
      <c r="AN105" s="594"/>
      <c r="AO105" s="44">
        <v>44441</v>
      </c>
      <c r="AP105" s="45">
        <v>0</v>
      </c>
      <c r="AQ105" s="46">
        <v>0.114</v>
      </c>
      <c r="AR105" s="605"/>
      <c r="AS105" s="605"/>
      <c r="AY105" s="285"/>
    </row>
    <row r="106" spans="1:51" s="4" customFormat="1" x14ac:dyDescent="0.25">
      <c r="A106" s="30">
        <v>44107</v>
      </c>
      <c r="B106" s="31">
        <v>0</v>
      </c>
      <c r="C106" s="32">
        <v>0.33100000000000002</v>
      </c>
      <c r="D106" s="44">
        <v>44138</v>
      </c>
      <c r="E106" s="47">
        <v>1.2</v>
      </c>
      <c r="F106" s="48">
        <v>0.34399999999999997</v>
      </c>
      <c r="G106" s="49">
        <v>44168</v>
      </c>
      <c r="H106" s="50">
        <v>0</v>
      </c>
      <c r="I106" s="51">
        <v>0.16900000000000001</v>
      </c>
      <c r="J106" s="27">
        <v>44199</v>
      </c>
      <c r="K106" s="28">
        <v>0.1</v>
      </c>
      <c r="L106" s="29">
        <v>0.33800000000000002</v>
      </c>
      <c r="M106" s="114">
        <v>44230</v>
      </c>
      <c r="N106" s="31">
        <v>0</v>
      </c>
      <c r="O106" s="115">
        <v>0.56599999999999995</v>
      </c>
      <c r="P106" s="27">
        <v>44258</v>
      </c>
      <c r="Q106" s="28">
        <v>0.2</v>
      </c>
      <c r="R106" s="29">
        <v>0.57599999999999996</v>
      </c>
      <c r="S106" s="30">
        <v>44289</v>
      </c>
      <c r="T106" s="35">
        <v>0</v>
      </c>
      <c r="U106" s="43">
        <v>0.59199999999999997</v>
      </c>
      <c r="V106" s="120">
        <v>44319</v>
      </c>
      <c r="W106" s="121">
        <v>2.5</v>
      </c>
      <c r="X106" s="122">
        <v>0.73099999999999998</v>
      </c>
      <c r="Y106" s="30">
        <v>44350</v>
      </c>
      <c r="Z106" s="35">
        <v>0</v>
      </c>
      <c r="AA106" s="36">
        <v>1.3320000000000001</v>
      </c>
      <c r="AB106" s="27">
        <v>44380</v>
      </c>
      <c r="AC106" s="547"/>
      <c r="AD106" s="547"/>
      <c r="AE106" s="28">
        <v>0</v>
      </c>
      <c r="AF106" s="29">
        <v>0.34100000000000003</v>
      </c>
      <c r="AG106" s="30">
        <v>44411</v>
      </c>
      <c r="AH106" s="114"/>
      <c r="AI106" s="114"/>
      <c r="AJ106" s="35">
        <v>0</v>
      </c>
      <c r="AK106" s="43">
        <v>0.16200000000000001</v>
      </c>
      <c r="AL106" s="43"/>
      <c r="AM106" s="594"/>
      <c r="AN106" s="594"/>
      <c r="AO106" s="44">
        <v>44442</v>
      </c>
      <c r="AP106" s="45">
        <v>0</v>
      </c>
      <c r="AQ106" s="46">
        <v>0.112</v>
      </c>
      <c r="AR106" s="605"/>
      <c r="AS106" s="605"/>
      <c r="AY106" s="285"/>
    </row>
    <row r="107" spans="1:51" s="4" customFormat="1" x14ac:dyDescent="0.25">
      <c r="A107" s="30">
        <v>44108</v>
      </c>
      <c r="B107" s="31">
        <v>0</v>
      </c>
      <c r="C107" s="32">
        <v>0.19900000000000001</v>
      </c>
      <c r="D107" s="44">
        <v>44139</v>
      </c>
      <c r="E107" s="47">
        <v>0</v>
      </c>
      <c r="F107" s="48">
        <v>0.34399999999999997</v>
      </c>
      <c r="G107" s="49">
        <v>44169</v>
      </c>
      <c r="H107" s="50">
        <v>7.5</v>
      </c>
      <c r="I107" s="51">
        <v>0.182</v>
      </c>
      <c r="J107" s="27">
        <v>44200</v>
      </c>
      <c r="K107" s="28">
        <v>0</v>
      </c>
      <c r="L107" s="29">
        <v>0.32400000000000001</v>
      </c>
      <c r="M107" s="114">
        <v>44231</v>
      </c>
      <c r="N107" s="31">
        <v>0</v>
      </c>
      <c r="O107" s="115">
        <v>0.53500000000000003</v>
      </c>
      <c r="P107" s="27">
        <v>44259</v>
      </c>
      <c r="Q107" s="28">
        <v>0</v>
      </c>
      <c r="R107" s="29">
        <v>0.60699999999999998</v>
      </c>
      <c r="S107" s="30">
        <v>44290</v>
      </c>
      <c r="T107" s="35">
        <v>1.6</v>
      </c>
      <c r="U107" s="43">
        <v>0.56899999999999995</v>
      </c>
      <c r="V107" s="120">
        <v>44320</v>
      </c>
      <c r="W107" s="121">
        <v>0.1</v>
      </c>
      <c r="X107" s="122">
        <v>0.66700000000000004</v>
      </c>
      <c r="Y107" s="30">
        <v>44351</v>
      </c>
      <c r="Z107" s="35">
        <v>0</v>
      </c>
      <c r="AA107" s="36">
        <v>1.2669999999999999</v>
      </c>
      <c r="AB107" s="27">
        <v>44381</v>
      </c>
      <c r="AC107" s="547"/>
      <c r="AD107" s="547"/>
      <c r="AE107" s="28">
        <v>0</v>
      </c>
      <c r="AF107" s="29">
        <v>0.32700000000000001</v>
      </c>
      <c r="AG107" s="30">
        <v>44412</v>
      </c>
      <c r="AH107" s="114"/>
      <c r="AI107" s="114"/>
      <c r="AJ107" s="35">
        <v>0</v>
      </c>
      <c r="AK107" s="43">
        <v>0.159</v>
      </c>
      <c r="AL107" s="43"/>
      <c r="AM107" s="594"/>
      <c r="AN107" s="594"/>
      <c r="AO107" s="44">
        <v>44443</v>
      </c>
      <c r="AP107" s="45">
        <v>0</v>
      </c>
      <c r="AQ107" s="46">
        <v>0.111</v>
      </c>
      <c r="AR107" s="605"/>
      <c r="AS107" s="605"/>
      <c r="AY107" s="285"/>
    </row>
    <row r="108" spans="1:51" x14ac:dyDescent="0.25">
      <c r="A108" s="30">
        <v>44109</v>
      </c>
      <c r="B108" s="31">
        <v>0</v>
      </c>
      <c r="C108" s="32">
        <v>0.17599999999999999</v>
      </c>
      <c r="D108" s="44">
        <v>44140</v>
      </c>
      <c r="E108" s="47">
        <v>13.7</v>
      </c>
      <c r="F108" s="48">
        <v>0.34399999999999997</v>
      </c>
      <c r="G108" s="49">
        <v>44170</v>
      </c>
      <c r="H108" s="50">
        <v>0.5</v>
      </c>
      <c r="I108" s="51">
        <v>0.17199999999999999</v>
      </c>
      <c r="J108" s="27">
        <v>44201</v>
      </c>
      <c r="K108" s="28">
        <v>0</v>
      </c>
      <c r="L108" s="29">
        <v>0.31900000000000001</v>
      </c>
      <c r="M108" s="114">
        <v>44232</v>
      </c>
      <c r="N108" s="31">
        <v>3.1</v>
      </c>
      <c r="O108" s="115">
        <v>0.51900000000000002</v>
      </c>
      <c r="P108" s="27">
        <v>44260</v>
      </c>
      <c r="Q108" s="28">
        <v>0</v>
      </c>
      <c r="R108" s="29">
        <v>0.61099999999999999</v>
      </c>
      <c r="S108" s="30">
        <v>44291</v>
      </c>
      <c r="T108" s="35">
        <v>0</v>
      </c>
      <c r="U108" s="43">
        <v>0.53500000000000003</v>
      </c>
      <c r="V108" s="120">
        <v>44321</v>
      </c>
      <c r="W108" s="121">
        <v>0</v>
      </c>
      <c r="X108" s="122">
        <v>0.74099999999999999</v>
      </c>
      <c r="Y108" s="30">
        <v>44352</v>
      </c>
      <c r="Z108" s="35">
        <v>12.2</v>
      </c>
      <c r="AA108" s="36">
        <v>1.2829999999999999</v>
      </c>
      <c r="AB108" s="27">
        <v>44382</v>
      </c>
      <c r="AC108" s="547"/>
      <c r="AD108" s="547"/>
      <c r="AE108" s="28">
        <v>0</v>
      </c>
      <c r="AF108" s="29">
        <v>0.31</v>
      </c>
      <c r="AG108" s="30">
        <v>44413</v>
      </c>
      <c r="AH108" s="114"/>
      <c r="AI108" s="114"/>
      <c r="AJ108" s="35">
        <v>0</v>
      </c>
      <c r="AK108" s="43">
        <v>0.153</v>
      </c>
      <c r="AL108" s="43"/>
      <c r="AM108" s="594"/>
      <c r="AN108" s="594"/>
      <c r="AO108" s="44">
        <v>44444</v>
      </c>
      <c r="AP108" s="45">
        <v>0</v>
      </c>
      <c r="AQ108" s="46">
        <v>0.107</v>
      </c>
      <c r="AR108" s="605"/>
      <c r="AS108" s="605"/>
    </row>
    <row r="109" spans="1:51" x14ac:dyDescent="0.25">
      <c r="A109" s="30">
        <v>44110</v>
      </c>
      <c r="B109" s="31">
        <v>0</v>
      </c>
      <c r="C109" s="32">
        <v>0.16500000000000001</v>
      </c>
      <c r="D109" s="44">
        <v>44141</v>
      </c>
      <c r="E109" s="47">
        <v>4.9000000000000004</v>
      </c>
      <c r="F109" s="48">
        <v>0.32400000000000001</v>
      </c>
      <c r="G109" s="49">
        <v>44171</v>
      </c>
      <c r="H109" s="50">
        <v>0</v>
      </c>
      <c r="I109" s="51">
        <v>0.17</v>
      </c>
      <c r="J109" s="27">
        <v>44202</v>
      </c>
      <c r="K109" s="28">
        <v>3.9</v>
      </c>
      <c r="L109" s="29">
        <v>0.314</v>
      </c>
      <c r="M109" s="114">
        <v>44233</v>
      </c>
      <c r="N109" s="31">
        <v>1.2</v>
      </c>
      <c r="O109" s="115">
        <v>0.51600000000000001</v>
      </c>
      <c r="P109" s="27">
        <v>44261</v>
      </c>
      <c r="Q109" s="28">
        <v>0.7</v>
      </c>
      <c r="R109" s="29">
        <v>0.58799999999999997</v>
      </c>
      <c r="S109" s="30">
        <v>44292</v>
      </c>
      <c r="T109" s="35">
        <v>0</v>
      </c>
      <c r="U109" s="43">
        <v>0.495</v>
      </c>
      <c r="V109" s="120">
        <v>44322</v>
      </c>
      <c r="W109" s="121">
        <v>0</v>
      </c>
      <c r="X109" s="122">
        <v>0.76900000000000002</v>
      </c>
      <c r="Y109" s="30">
        <v>44353</v>
      </c>
      <c r="Z109" s="35">
        <v>0</v>
      </c>
      <c r="AA109" s="36">
        <v>1.1339999999999999</v>
      </c>
      <c r="AB109" s="27">
        <v>44383</v>
      </c>
      <c r="AC109" s="547"/>
      <c r="AD109" s="547"/>
      <c r="AE109" s="28">
        <v>0</v>
      </c>
      <c r="AF109" s="29">
        <v>0.30199999999999999</v>
      </c>
      <c r="AG109" s="30">
        <v>44414</v>
      </c>
      <c r="AH109" s="114"/>
      <c r="AI109" s="114"/>
      <c r="AJ109" s="35">
        <v>0</v>
      </c>
      <c r="AK109" s="43">
        <v>0.153</v>
      </c>
      <c r="AL109" s="43"/>
      <c r="AM109" s="594"/>
      <c r="AN109" s="594"/>
      <c r="AO109" s="44">
        <v>44445</v>
      </c>
      <c r="AP109" s="45">
        <v>0</v>
      </c>
      <c r="AQ109" s="46">
        <v>0.104</v>
      </c>
      <c r="AR109" s="605"/>
      <c r="AS109" s="605"/>
    </row>
    <row r="110" spans="1:51" x14ac:dyDescent="0.25">
      <c r="A110" s="30">
        <v>44111</v>
      </c>
      <c r="B110" s="31">
        <v>0</v>
      </c>
      <c r="C110" s="32">
        <v>0.158</v>
      </c>
      <c r="D110" s="44">
        <v>44142</v>
      </c>
      <c r="E110" s="47">
        <v>9.6999999999999993</v>
      </c>
      <c r="F110" s="48">
        <v>0.47799999999999998</v>
      </c>
      <c r="G110" s="49">
        <v>44172</v>
      </c>
      <c r="H110" s="50">
        <v>8.4</v>
      </c>
      <c r="I110" s="51">
        <v>0.23699999999999999</v>
      </c>
      <c r="J110" s="27">
        <v>44203</v>
      </c>
      <c r="K110" s="28">
        <v>8.1999999999999993</v>
      </c>
      <c r="L110" s="29">
        <v>0.33200000000000002</v>
      </c>
      <c r="M110" s="114">
        <v>44234</v>
      </c>
      <c r="N110" s="31">
        <v>1.2</v>
      </c>
      <c r="O110" s="115">
        <v>0.48</v>
      </c>
      <c r="P110" s="27">
        <v>44262</v>
      </c>
      <c r="Q110" s="28">
        <v>6</v>
      </c>
      <c r="R110" s="29">
        <v>0.57599999999999996</v>
      </c>
      <c r="S110" s="30">
        <v>44293</v>
      </c>
      <c r="T110" s="35">
        <v>0</v>
      </c>
      <c r="U110" s="43">
        <v>0.52100000000000002</v>
      </c>
      <c r="V110" s="120">
        <v>44323</v>
      </c>
      <c r="W110" s="121">
        <v>0</v>
      </c>
      <c r="X110" s="122">
        <v>0.872</v>
      </c>
      <c r="Y110" s="30">
        <v>44354</v>
      </c>
      <c r="Z110" s="35">
        <v>0</v>
      </c>
      <c r="AA110" s="36">
        <v>1.077</v>
      </c>
      <c r="AB110" s="27">
        <v>44384</v>
      </c>
      <c r="AC110" s="547"/>
      <c r="AD110" s="547"/>
      <c r="AE110" s="28">
        <v>0</v>
      </c>
      <c r="AF110" s="29">
        <v>0.307</v>
      </c>
      <c r="AG110" s="30">
        <v>44415</v>
      </c>
      <c r="AH110" s="114"/>
      <c r="AI110" s="114"/>
      <c r="AJ110" s="35">
        <v>0</v>
      </c>
      <c r="AK110" s="43">
        <v>0.14899999999999999</v>
      </c>
      <c r="AL110" s="43"/>
      <c r="AM110" s="594"/>
      <c r="AN110" s="594"/>
      <c r="AO110" s="44">
        <v>44446</v>
      </c>
      <c r="AP110" s="45">
        <v>0</v>
      </c>
      <c r="AQ110" s="46">
        <v>0.10199999999999999</v>
      </c>
      <c r="AR110" s="605"/>
      <c r="AS110" s="605"/>
    </row>
    <row r="111" spans="1:51" x14ac:dyDescent="0.25">
      <c r="A111" s="30">
        <v>44112</v>
      </c>
      <c r="B111" s="31">
        <v>0</v>
      </c>
      <c r="C111" s="32">
        <v>0.154</v>
      </c>
      <c r="D111" s="44">
        <v>44143</v>
      </c>
      <c r="E111" s="47">
        <v>0.1</v>
      </c>
      <c r="F111" s="48">
        <v>0.35199999999999998</v>
      </c>
      <c r="G111" s="49">
        <v>44173</v>
      </c>
      <c r="H111" s="50">
        <v>3.4</v>
      </c>
      <c r="I111" s="51">
        <v>0.29299999999999998</v>
      </c>
      <c r="J111" s="27">
        <v>44204</v>
      </c>
      <c r="K111" s="28">
        <v>8.8000000000000007</v>
      </c>
      <c r="L111" s="29">
        <v>0.35399999999999998</v>
      </c>
      <c r="M111" s="114">
        <v>44235</v>
      </c>
      <c r="N111" s="31">
        <v>6.8</v>
      </c>
      <c r="O111" s="115">
        <v>0.50900000000000001</v>
      </c>
      <c r="P111" s="27">
        <v>44263</v>
      </c>
      <c r="Q111" s="28">
        <v>10</v>
      </c>
      <c r="R111" s="29">
        <v>0.53500000000000003</v>
      </c>
      <c r="S111" s="30">
        <v>44294</v>
      </c>
      <c r="T111" s="35">
        <v>0</v>
      </c>
      <c r="U111" s="43">
        <v>0.55900000000000005</v>
      </c>
      <c r="V111" s="120">
        <v>44324</v>
      </c>
      <c r="W111" s="121">
        <v>0</v>
      </c>
      <c r="X111" s="122">
        <v>0.99299999999999999</v>
      </c>
      <c r="Y111" s="30">
        <v>44355</v>
      </c>
      <c r="Z111" s="35">
        <v>0</v>
      </c>
      <c r="AA111" s="36">
        <v>1.036</v>
      </c>
      <c r="AB111" s="27">
        <v>44385</v>
      </c>
      <c r="AC111" s="547"/>
      <c r="AD111" s="547"/>
      <c r="AE111" s="28">
        <v>0</v>
      </c>
      <c r="AF111" s="29">
        <v>0.29099999999999998</v>
      </c>
      <c r="AG111" s="30">
        <v>44416</v>
      </c>
      <c r="AH111" s="114"/>
      <c r="AI111" s="114"/>
      <c r="AJ111" s="35">
        <v>0</v>
      </c>
      <c r="AK111" s="43">
        <v>0.14699999999999999</v>
      </c>
      <c r="AL111" s="43"/>
      <c r="AM111" s="594"/>
      <c r="AN111" s="594"/>
      <c r="AO111" s="44">
        <v>44447</v>
      </c>
      <c r="AP111" s="45">
        <v>0</v>
      </c>
      <c r="AQ111" s="46">
        <v>0.10100000000000001</v>
      </c>
      <c r="AR111" s="605"/>
      <c r="AS111" s="605"/>
    </row>
    <row r="112" spans="1:51" x14ac:dyDescent="0.25">
      <c r="A112" s="30">
        <v>44113</v>
      </c>
      <c r="B112" s="31">
        <v>0</v>
      </c>
      <c r="C112" s="32">
        <v>0.14799999999999999</v>
      </c>
      <c r="D112" s="44">
        <v>44144</v>
      </c>
      <c r="E112" s="47">
        <v>0</v>
      </c>
      <c r="F112" s="48">
        <v>0.30199999999999999</v>
      </c>
      <c r="G112" s="49">
        <v>44174</v>
      </c>
      <c r="H112" s="50">
        <v>0.1</v>
      </c>
      <c r="I112" s="51">
        <v>0.24</v>
      </c>
      <c r="J112" s="27">
        <v>44205</v>
      </c>
      <c r="K112" s="28">
        <v>3.4</v>
      </c>
      <c r="L112" s="29">
        <v>0.36199999999999999</v>
      </c>
      <c r="M112" s="114">
        <v>44236</v>
      </c>
      <c r="N112" s="31">
        <v>0.2</v>
      </c>
      <c r="O112" s="115">
        <v>0.436</v>
      </c>
      <c r="P112" s="27">
        <v>44264</v>
      </c>
      <c r="Q112" s="28">
        <v>2.1</v>
      </c>
      <c r="R112" s="29">
        <v>0.48799999999999999</v>
      </c>
      <c r="S112" s="30">
        <v>44295</v>
      </c>
      <c r="T112" s="35">
        <v>0.3</v>
      </c>
      <c r="U112" s="43">
        <v>0.72599999999999998</v>
      </c>
      <c r="V112" s="120">
        <v>44325</v>
      </c>
      <c r="W112" s="121">
        <v>7.9</v>
      </c>
      <c r="X112" s="122">
        <v>1.2450000000000001</v>
      </c>
      <c r="Y112" s="30">
        <v>44356</v>
      </c>
      <c r="Z112" s="35">
        <v>0</v>
      </c>
      <c r="AA112" s="36">
        <v>0.92500000000000004</v>
      </c>
      <c r="AB112" s="27">
        <v>44386</v>
      </c>
      <c r="AC112" s="547"/>
      <c r="AD112" s="547"/>
      <c r="AE112" s="28">
        <v>0</v>
      </c>
      <c r="AF112" s="29">
        <v>0.27800000000000002</v>
      </c>
      <c r="AG112" s="30">
        <v>44417</v>
      </c>
      <c r="AH112" s="114"/>
      <c r="AI112" s="114"/>
      <c r="AJ112" s="35">
        <v>0</v>
      </c>
      <c r="AK112" s="43">
        <v>0.16</v>
      </c>
      <c r="AL112" s="43"/>
      <c r="AM112" s="594"/>
      <c r="AN112" s="594"/>
      <c r="AO112" s="44">
        <v>44448</v>
      </c>
      <c r="AP112" s="45">
        <v>0</v>
      </c>
      <c r="AQ112" s="46">
        <v>0.10299999999999999</v>
      </c>
      <c r="AR112" s="605"/>
      <c r="AS112" s="605"/>
    </row>
    <row r="113" spans="1:45" x14ac:dyDescent="0.25">
      <c r="A113" s="30">
        <v>44114</v>
      </c>
      <c r="B113" s="31">
        <v>0</v>
      </c>
      <c r="C113" s="32">
        <v>0.14099999999999999</v>
      </c>
      <c r="D113" s="44">
        <v>44145</v>
      </c>
      <c r="E113" s="47">
        <v>0</v>
      </c>
      <c r="F113" s="48">
        <v>0.27800000000000002</v>
      </c>
      <c r="G113" s="49">
        <v>44175</v>
      </c>
      <c r="H113" s="50">
        <v>9.8000000000000007</v>
      </c>
      <c r="I113" s="51">
        <v>0.39400000000000002</v>
      </c>
      <c r="J113" s="27">
        <v>44206</v>
      </c>
      <c r="K113" s="28">
        <v>3.6</v>
      </c>
      <c r="L113" s="29">
        <v>0.32300000000000001</v>
      </c>
      <c r="M113" s="114">
        <v>44237</v>
      </c>
      <c r="N113" s="31">
        <v>14.2</v>
      </c>
      <c r="O113" s="115">
        <v>1.0289999999999999</v>
      </c>
      <c r="P113" s="27">
        <v>44265</v>
      </c>
      <c r="Q113" s="28">
        <v>0.1</v>
      </c>
      <c r="R113" s="29">
        <v>0.48199999999999998</v>
      </c>
      <c r="S113" s="30">
        <v>44296</v>
      </c>
      <c r="T113" s="35">
        <v>0.3</v>
      </c>
      <c r="U113" s="43">
        <v>0.81599999999999995</v>
      </c>
      <c r="V113" s="120">
        <v>44326</v>
      </c>
      <c r="W113" s="121">
        <v>1.3</v>
      </c>
      <c r="X113" s="122">
        <v>1.202</v>
      </c>
      <c r="Y113" s="30">
        <v>44357</v>
      </c>
      <c r="Z113" s="35">
        <v>0</v>
      </c>
      <c r="AA113" s="36">
        <v>0.85099999999999998</v>
      </c>
      <c r="AB113" s="27">
        <v>44387</v>
      </c>
      <c r="AC113" s="547"/>
      <c r="AD113" s="547"/>
      <c r="AE113" s="28">
        <v>0</v>
      </c>
      <c r="AF113" s="29">
        <v>0.25600000000000001</v>
      </c>
      <c r="AG113" s="30">
        <v>44418</v>
      </c>
      <c r="AH113" s="114"/>
      <c r="AI113" s="114"/>
      <c r="AJ113" s="35">
        <v>0</v>
      </c>
      <c r="AK113" s="43">
        <v>0.14699999999999999</v>
      </c>
      <c r="AL113" s="43"/>
      <c r="AM113" s="594"/>
      <c r="AN113" s="594"/>
      <c r="AO113" s="44">
        <v>44449</v>
      </c>
      <c r="AP113" s="45">
        <v>0</v>
      </c>
      <c r="AQ113" s="46">
        <v>0.10299999999999999</v>
      </c>
      <c r="AR113" s="605"/>
      <c r="AS113" s="605"/>
    </row>
    <row r="114" spans="1:45" x14ac:dyDescent="0.25">
      <c r="A114" s="30">
        <v>44115</v>
      </c>
      <c r="B114" s="31">
        <v>0</v>
      </c>
      <c r="C114" s="32">
        <v>0.13800000000000001</v>
      </c>
      <c r="D114" s="44">
        <v>44146</v>
      </c>
      <c r="E114" s="47">
        <v>0</v>
      </c>
      <c r="F114" s="48">
        <v>0.22800000000000001</v>
      </c>
      <c r="G114" s="49">
        <v>44176</v>
      </c>
      <c r="H114" s="50">
        <v>32.1</v>
      </c>
      <c r="I114" s="51">
        <v>1.8360000000000001</v>
      </c>
      <c r="J114" s="27">
        <v>44207</v>
      </c>
      <c r="K114" s="28">
        <v>0</v>
      </c>
      <c r="L114" s="29">
        <v>0.311</v>
      </c>
      <c r="M114" s="114">
        <v>44238</v>
      </c>
      <c r="N114" s="31">
        <v>1</v>
      </c>
      <c r="O114" s="115">
        <v>1.71</v>
      </c>
      <c r="P114" s="27">
        <v>44266</v>
      </c>
      <c r="Q114" s="28">
        <v>0</v>
      </c>
      <c r="R114" s="29">
        <v>0.46300000000000002</v>
      </c>
      <c r="S114" s="30">
        <v>44297</v>
      </c>
      <c r="T114" s="35">
        <v>0</v>
      </c>
      <c r="U114" s="43">
        <v>0.83699999999999997</v>
      </c>
      <c r="V114" s="120">
        <v>44327</v>
      </c>
      <c r="W114" s="121">
        <v>0</v>
      </c>
      <c r="X114" s="122">
        <v>1.079</v>
      </c>
      <c r="Y114" s="30">
        <v>44358</v>
      </c>
      <c r="Z114" s="35">
        <v>0</v>
      </c>
      <c r="AA114" s="36">
        <v>0.81699999999999995</v>
      </c>
      <c r="AB114" s="27">
        <v>44388</v>
      </c>
      <c r="AC114" s="547"/>
      <c r="AD114" s="547"/>
      <c r="AE114" s="28">
        <v>0</v>
      </c>
      <c r="AF114" s="29">
        <v>0.245</v>
      </c>
      <c r="AG114" s="30">
        <v>44419</v>
      </c>
      <c r="AH114" s="114"/>
      <c r="AI114" s="114"/>
      <c r="AJ114" s="35">
        <v>0</v>
      </c>
      <c r="AK114" s="43">
        <v>0.13</v>
      </c>
      <c r="AL114" s="43"/>
      <c r="AM114" s="594"/>
      <c r="AN114" s="594"/>
      <c r="AO114" s="44">
        <v>44450</v>
      </c>
      <c r="AP114" s="45">
        <v>0</v>
      </c>
      <c r="AQ114" s="46">
        <v>0.104</v>
      </c>
      <c r="AR114" s="605"/>
      <c r="AS114" s="605"/>
    </row>
    <row r="115" spans="1:45" x14ac:dyDescent="0.25">
      <c r="A115" s="30">
        <v>44116</v>
      </c>
      <c r="B115" s="31">
        <v>0</v>
      </c>
      <c r="C115" s="32">
        <v>0.13800000000000001</v>
      </c>
      <c r="D115" s="44">
        <v>44147</v>
      </c>
      <c r="E115" s="47">
        <v>0</v>
      </c>
      <c r="F115" s="48">
        <v>0.19700000000000001</v>
      </c>
      <c r="G115" s="49">
        <v>44177</v>
      </c>
      <c r="H115" s="50">
        <v>6.4</v>
      </c>
      <c r="I115" s="51">
        <v>2.8039999999999998</v>
      </c>
      <c r="J115" s="27">
        <v>44208</v>
      </c>
      <c r="K115" s="28">
        <v>0</v>
      </c>
      <c r="L115" s="29">
        <v>0.29399999999999998</v>
      </c>
      <c r="M115" s="114">
        <v>44239</v>
      </c>
      <c r="N115" s="31">
        <v>0</v>
      </c>
      <c r="O115" s="115">
        <v>1.202</v>
      </c>
      <c r="P115" s="27">
        <v>44267</v>
      </c>
      <c r="Q115" s="28">
        <v>0</v>
      </c>
      <c r="R115" s="29">
        <v>0.45300000000000001</v>
      </c>
      <c r="S115" s="30">
        <v>44298</v>
      </c>
      <c r="T115" s="35">
        <v>0</v>
      </c>
      <c r="U115" s="43">
        <v>0.74299999999999999</v>
      </c>
      <c r="V115" s="120">
        <v>44328</v>
      </c>
      <c r="W115" s="121">
        <v>0</v>
      </c>
      <c r="X115" s="122">
        <v>0.96899999999999997</v>
      </c>
      <c r="Y115" s="30">
        <v>44359</v>
      </c>
      <c r="Z115" s="35">
        <v>0</v>
      </c>
      <c r="AA115" s="36">
        <v>0.79500000000000004</v>
      </c>
      <c r="AB115" s="27">
        <v>44389</v>
      </c>
      <c r="AC115" s="547"/>
      <c r="AD115" s="547"/>
      <c r="AE115" s="28">
        <v>0</v>
      </c>
      <c r="AF115" s="29">
        <v>0.24</v>
      </c>
      <c r="AG115" s="30">
        <v>44420</v>
      </c>
      <c r="AH115" s="114"/>
      <c r="AI115" s="114"/>
      <c r="AJ115" s="35">
        <v>0</v>
      </c>
      <c r="AK115" s="43">
        <v>0.127</v>
      </c>
      <c r="AL115" s="43"/>
      <c r="AM115" s="594"/>
      <c r="AN115" s="594"/>
      <c r="AO115" s="44">
        <v>44451</v>
      </c>
      <c r="AP115" s="45">
        <v>0</v>
      </c>
      <c r="AQ115" s="46">
        <v>0.10299999999999999</v>
      </c>
      <c r="AR115" s="605"/>
      <c r="AS115" s="605"/>
    </row>
    <row r="116" spans="1:45" x14ac:dyDescent="0.25">
      <c r="A116" s="30">
        <v>44117</v>
      </c>
      <c r="B116" s="31">
        <v>0</v>
      </c>
      <c r="C116" s="32">
        <v>0.13600000000000001</v>
      </c>
      <c r="D116" s="44">
        <v>44148</v>
      </c>
      <c r="E116" s="47">
        <v>0</v>
      </c>
      <c r="F116" s="48">
        <v>0.182</v>
      </c>
      <c r="G116" s="49">
        <v>44178</v>
      </c>
      <c r="H116" s="50">
        <v>0</v>
      </c>
      <c r="I116" s="51">
        <v>1.8959999999999999</v>
      </c>
      <c r="J116" s="27">
        <v>44209</v>
      </c>
      <c r="K116" s="28">
        <v>0</v>
      </c>
      <c r="L116" s="29">
        <v>0.28399999999999997</v>
      </c>
      <c r="M116" s="114">
        <v>44240</v>
      </c>
      <c r="N116" s="31">
        <v>0</v>
      </c>
      <c r="O116" s="115">
        <v>1.0169999999999999</v>
      </c>
      <c r="P116" s="27">
        <v>44268</v>
      </c>
      <c r="Q116" s="28">
        <v>0</v>
      </c>
      <c r="R116" s="29">
        <v>0.45700000000000002</v>
      </c>
      <c r="S116" s="30">
        <v>44299</v>
      </c>
      <c r="T116" s="35">
        <v>0</v>
      </c>
      <c r="U116" s="43">
        <v>0.75800000000000001</v>
      </c>
      <c r="V116" s="120">
        <v>44329</v>
      </c>
      <c r="W116" s="121">
        <v>0</v>
      </c>
      <c r="X116" s="122">
        <v>1.012</v>
      </c>
      <c r="Y116" s="30">
        <v>44360</v>
      </c>
      <c r="Z116" s="35">
        <v>0</v>
      </c>
      <c r="AA116" s="36">
        <v>0.78</v>
      </c>
      <c r="AB116" s="27">
        <v>44390</v>
      </c>
      <c r="AC116" s="547"/>
      <c r="AD116" s="547"/>
      <c r="AE116" s="28">
        <v>0</v>
      </c>
      <c r="AF116" s="29">
        <v>0.24099999999999999</v>
      </c>
      <c r="AG116" s="30">
        <v>44421</v>
      </c>
      <c r="AH116" s="114"/>
      <c r="AI116" s="114"/>
      <c r="AJ116" s="35">
        <v>0</v>
      </c>
      <c r="AK116" s="43">
        <v>0.14099999999999999</v>
      </c>
      <c r="AL116" s="43"/>
      <c r="AM116" s="594"/>
      <c r="AN116" s="594"/>
      <c r="AO116" s="44">
        <v>44452</v>
      </c>
      <c r="AP116" s="45">
        <v>0.6</v>
      </c>
      <c r="AQ116" s="46">
        <v>0.11</v>
      </c>
      <c r="AR116" s="605"/>
      <c r="AS116" s="605"/>
    </row>
    <row r="117" spans="1:45" x14ac:dyDescent="0.25">
      <c r="A117" s="30">
        <v>44118</v>
      </c>
      <c r="B117" s="31">
        <v>0</v>
      </c>
      <c r="C117" s="32">
        <v>0.13200000000000001</v>
      </c>
      <c r="D117" s="44">
        <v>44149</v>
      </c>
      <c r="E117" s="47">
        <v>0.8</v>
      </c>
      <c r="F117" s="48">
        <v>0.188</v>
      </c>
      <c r="G117" s="49">
        <v>44179</v>
      </c>
      <c r="H117" s="50">
        <v>0</v>
      </c>
      <c r="I117" s="51">
        <v>1.252</v>
      </c>
      <c r="J117" s="27">
        <v>44210</v>
      </c>
      <c r="K117" s="28">
        <v>0</v>
      </c>
      <c r="L117" s="29">
        <v>0.28899999999999998</v>
      </c>
      <c r="M117" s="114">
        <v>44241</v>
      </c>
      <c r="N117" s="31">
        <v>0</v>
      </c>
      <c r="O117" s="115">
        <v>0.90700000000000003</v>
      </c>
      <c r="P117" s="27">
        <v>44269</v>
      </c>
      <c r="Q117" s="28">
        <v>0</v>
      </c>
      <c r="R117" s="29">
        <v>0.45200000000000001</v>
      </c>
      <c r="S117" s="30">
        <v>44300</v>
      </c>
      <c r="T117" s="35">
        <v>5</v>
      </c>
      <c r="U117" s="43">
        <v>0.86899999999999999</v>
      </c>
      <c r="V117" s="120">
        <v>44330</v>
      </c>
      <c r="W117" s="121">
        <v>0</v>
      </c>
      <c r="X117" s="122">
        <v>1.1000000000000001</v>
      </c>
      <c r="Y117" s="30">
        <v>44361</v>
      </c>
      <c r="Z117" s="35">
        <v>0</v>
      </c>
      <c r="AA117" s="36">
        <v>0.749</v>
      </c>
      <c r="AB117" s="27">
        <v>44391</v>
      </c>
      <c r="AC117" s="547"/>
      <c r="AD117" s="547"/>
      <c r="AE117" s="28">
        <v>0</v>
      </c>
      <c r="AF117" s="29">
        <v>0.23899999999999999</v>
      </c>
      <c r="AG117" s="30">
        <v>44422</v>
      </c>
      <c r="AH117" s="114"/>
      <c r="AI117" s="114"/>
      <c r="AJ117" s="35">
        <v>0</v>
      </c>
      <c r="AK117" s="43">
        <v>0.11899999999999999</v>
      </c>
      <c r="AL117" s="43"/>
      <c r="AM117" s="594"/>
      <c r="AN117" s="594"/>
      <c r="AO117" s="44">
        <v>44453</v>
      </c>
      <c r="AP117" s="45">
        <v>4.7</v>
      </c>
      <c r="AQ117" s="46">
        <v>0.13500000000000001</v>
      </c>
      <c r="AR117" s="605"/>
      <c r="AS117" s="605"/>
    </row>
    <row r="118" spans="1:45" x14ac:dyDescent="0.25">
      <c r="A118" s="30">
        <v>44119</v>
      </c>
      <c r="B118" s="31">
        <v>0</v>
      </c>
      <c r="C118" s="32">
        <v>0.13100000000000001</v>
      </c>
      <c r="D118" s="44">
        <v>44150</v>
      </c>
      <c r="E118" s="47">
        <v>0.1</v>
      </c>
      <c r="F118" s="48">
        <v>0.21099999999999999</v>
      </c>
      <c r="G118" s="49">
        <v>44180</v>
      </c>
      <c r="H118" s="50">
        <v>0.2</v>
      </c>
      <c r="I118" s="51">
        <v>0.97699999999999998</v>
      </c>
      <c r="J118" s="27">
        <v>44211</v>
      </c>
      <c r="K118" s="28">
        <v>0</v>
      </c>
      <c r="L118" s="29">
        <v>0.28399999999999997</v>
      </c>
      <c r="M118" s="114">
        <v>44242</v>
      </c>
      <c r="N118" s="31">
        <v>0</v>
      </c>
      <c r="O118" s="115">
        <v>0.879</v>
      </c>
      <c r="P118" s="27">
        <v>44270</v>
      </c>
      <c r="Q118" s="28">
        <v>0</v>
      </c>
      <c r="R118" s="29">
        <v>0.44500000000000001</v>
      </c>
      <c r="S118" s="30">
        <v>44301</v>
      </c>
      <c r="T118" s="35">
        <v>13</v>
      </c>
      <c r="U118" s="43">
        <v>0.93</v>
      </c>
      <c r="V118" s="120">
        <v>44331</v>
      </c>
      <c r="W118" s="121">
        <v>0</v>
      </c>
      <c r="X118" s="122">
        <v>1.179</v>
      </c>
      <c r="Y118" s="30">
        <v>44362</v>
      </c>
      <c r="Z118" s="35">
        <v>0</v>
      </c>
      <c r="AA118" s="36">
        <v>0.73299999999999998</v>
      </c>
      <c r="AB118" s="27">
        <v>44392</v>
      </c>
      <c r="AC118" s="547"/>
      <c r="AD118" s="547"/>
      <c r="AE118" s="28">
        <v>0</v>
      </c>
      <c r="AF118" s="29">
        <v>0.23300000000000001</v>
      </c>
      <c r="AG118" s="30">
        <v>44423</v>
      </c>
      <c r="AH118" s="114"/>
      <c r="AI118" s="114"/>
      <c r="AJ118" s="35">
        <v>0</v>
      </c>
      <c r="AK118" s="43">
        <v>0.122</v>
      </c>
      <c r="AL118" s="43"/>
      <c r="AM118" s="594"/>
      <c r="AN118" s="594"/>
      <c r="AO118" s="44">
        <v>44454</v>
      </c>
      <c r="AP118" s="45">
        <v>0</v>
      </c>
      <c r="AQ118" s="46">
        <v>0.129</v>
      </c>
      <c r="AR118" s="605"/>
      <c r="AS118" s="605"/>
    </row>
    <row r="119" spans="1:45" x14ac:dyDescent="0.25">
      <c r="A119" s="30">
        <v>44120</v>
      </c>
      <c r="B119" s="31">
        <v>0</v>
      </c>
      <c r="C119" s="32">
        <v>0.13200000000000001</v>
      </c>
      <c r="D119" s="44">
        <v>44151</v>
      </c>
      <c r="E119" s="47">
        <v>0</v>
      </c>
      <c r="F119" s="48">
        <v>0.20499999999999999</v>
      </c>
      <c r="G119" s="49">
        <v>44181</v>
      </c>
      <c r="H119" s="50">
        <v>0</v>
      </c>
      <c r="I119" s="51">
        <v>0.79300000000000004</v>
      </c>
      <c r="J119" s="27">
        <v>44212</v>
      </c>
      <c r="K119" s="28">
        <v>0</v>
      </c>
      <c r="L119" s="29">
        <v>0.27900000000000003</v>
      </c>
      <c r="M119" s="114">
        <v>44243</v>
      </c>
      <c r="N119" s="31">
        <v>0</v>
      </c>
      <c r="O119" s="115">
        <v>0.83899999999999997</v>
      </c>
      <c r="P119" s="27">
        <v>44271</v>
      </c>
      <c r="Q119" s="28">
        <v>0</v>
      </c>
      <c r="R119" s="29">
        <v>0.45300000000000001</v>
      </c>
      <c r="S119" s="30">
        <v>44302</v>
      </c>
      <c r="T119" s="35">
        <v>1.1000000000000001</v>
      </c>
      <c r="U119" s="43">
        <v>0.80900000000000005</v>
      </c>
      <c r="V119" s="120">
        <v>44332</v>
      </c>
      <c r="W119" s="121">
        <v>0</v>
      </c>
      <c r="X119" s="122">
        <v>1.357</v>
      </c>
      <c r="Y119" s="30">
        <v>44363</v>
      </c>
      <c r="Z119" s="35">
        <v>11.7</v>
      </c>
      <c r="AA119" s="36">
        <v>0.73899999999999999</v>
      </c>
      <c r="AB119" s="27">
        <v>44393</v>
      </c>
      <c r="AC119" s="547"/>
      <c r="AD119" s="547"/>
      <c r="AE119" s="28">
        <v>0.3</v>
      </c>
      <c r="AF119" s="29">
        <v>0.218</v>
      </c>
      <c r="AG119" s="30">
        <v>44424</v>
      </c>
      <c r="AH119" s="114"/>
      <c r="AI119" s="114"/>
      <c r="AJ119" s="35">
        <v>0</v>
      </c>
      <c r="AK119" s="43">
        <v>0.13300000000000001</v>
      </c>
      <c r="AL119" s="43"/>
      <c r="AM119" s="594"/>
      <c r="AN119" s="594"/>
      <c r="AO119" s="44">
        <v>44455</v>
      </c>
      <c r="AP119" s="45">
        <v>0</v>
      </c>
      <c r="AQ119" s="46">
        <v>0.11899999999999999</v>
      </c>
      <c r="AR119" s="605"/>
      <c r="AS119" s="605"/>
    </row>
    <row r="120" spans="1:45" x14ac:dyDescent="0.25">
      <c r="A120" s="30">
        <v>44121</v>
      </c>
      <c r="B120" s="31">
        <v>0</v>
      </c>
      <c r="C120" s="32">
        <v>0.129</v>
      </c>
      <c r="D120" s="44">
        <v>44152</v>
      </c>
      <c r="E120" s="47">
        <v>0</v>
      </c>
      <c r="F120" s="48">
        <v>0.219</v>
      </c>
      <c r="G120" s="49">
        <v>44182</v>
      </c>
      <c r="H120" s="50">
        <v>0.2</v>
      </c>
      <c r="I120" s="51">
        <v>0.73599999999999999</v>
      </c>
      <c r="J120" s="27">
        <v>44213</v>
      </c>
      <c r="K120" s="28">
        <v>0</v>
      </c>
      <c r="L120" s="29">
        <v>0.27600000000000002</v>
      </c>
      <c r="M120" s="114">
        <v>44244</v>
      </c>
      <c r="N120" s="31">
        <v>0</v>
      </c>
      <c r="O120" s="115">
        <v>0.79200000000000004</v>
      </c>
      <c r="P120" s="27">
        <v>44272</v>
      </c>
      <c r="Q120" s="28">
        <v>0</v>
      </c>
      <c r="R120" s="29">
        <v>0.46</v>
      </c>
      <c r="S120" s="30">
        <v>44303</v>
      </c>
      <c r="T120" s="35">
        <v>0.1</v>
      </c>
      <c r="U120" s="43">
        <v>0.73099999999999998</v>
      </c>
      <c r="V120" s="120">
        <v>44333</v>
      </c>
      <c r="W120" s="121">
        <v>0</v>
      </c>
      <c r="X120" s="122">
        <v>1.399</v>
      </c>
      <c r="Y120" s="30">
        <v>44364</v>
      </c>
      <c r="Z120" s="35">
        <v>0</v>
      </c>
      <c r="AA120" s="36">
        <v>0.752</v>
      </c>
      <c r="AB120" s="27">
        <v>44394</v>
      </c>
      <c r="AC120" s="547"/>
      <c r="AD120" s="547"/>
      <c r="AE120" s="28">
        <v>0</v>
      </c>
      <c r="AF120" s="29">
        <v>0.214</v>
      </c>
      <c r="AG120" s="30">
        <v>44425</v>
      </c>
      <c r="AH120" s="114"/>
      <c r="AI120" s="114"/>
      <c r="AJ120" s="35">
        <v>0</v>
      </c>
      <c r="AK120" s="43">
        <v>0.13200000000000001</v>
      </c>
      <c r="AL120" s="43"/>
      <c r="AM120" s="594"/>
      <c r="AN120" s="594"/>
      <c r="AO120" s="44">
        <v>44456</v>
      </c>
      <c r="AP120" s="45">
        <v>0</v>
      </c>
      <c r="AQ120" s="46">
        <v>0.114</v>
      </c>
      <c r="AR120" s="605"/>
      <c r="AS120" s="605"/>
    </row>
    <row r="121" spans="1:45" x14ac:dyDescent="0.25">
      <c r="A121" s="30">
        <v>44122</v>
      </c>
      <c r="B121" s="31">
        <v>0</v>
      </c>
      <c r="C121" s="32">
        <v>0.126</v>
      </c>
      <c r="D121" s="44">
        <v>44153</v>
      </c>
      <c r="E121" s="47">
        <v>0</v>
      </c>
      <c r="F121" s="48">
        <v>0.216</v>
      </c>
      <c r="G121" s="49">
        <v>44183</v>
      </c>
      <c r="H121" s="50">
        <v>0</v>
      </c>
      <c r="I121" s="51">
        <v>0.66500000000000004</v>
      </c>
      <c r="J121" s="27">
        <v>44214</v>
      </c>
      <c r="K121" s="28">
        <v>0</v>
      </c>
      <c r="L121" s="29">
        <v>0.26900000000000002</v>
      </c>
      <c r="M121" s="114">
        <v>44245</v>
      </c>
      <c r="N121" s="31">
        <v>0</v>
      </c>
      <c r="O121" s="115">
        <v>0.748</v>
      </c>
      <c r="P121" s="27">
        <v>44273</v>
      </c>
      <c r="Q121" s="28">
        <v>0</v>
      </c>
      <c r="R121" s="29">
        <v>0.436</v>
      </c>
      <c r="S121" s="30">
        <v>44304</v>
      </c>
      <c r="T121" s="35">
        <v>0</v>
      </c>
      <c r="U121" s="43">
        <v>0.65700000000000003</v>
      </c>
      <c r="V121" s="120">
        <v>44334</v>
      </c>
      <c r="W121" s="121">
        <v>0</v>
      </c>
      <c r="X121" s="122">
        <v>1.421</v>
      </c>
      <c r="Y121" s="30">
        <v>44365</v>
      </c>
      <c r="Z121" s="35">
        <v>0</v>
      </c>
      <c r="AA121" s="36">
        <v>0.71799999999999997</v>
      </c>
      <c r="AB121" s="27">
        <v>44395</v>
      </c>
      <c r="AC121" s="547"/>
      <c r="AD121" s="547"/>
      <c r="AE121" s="28">
        <v>0</v>
      </c>
      <c r="AF121" s="29">
        <v>0.20799999999999999</v>
      </c>
      <c r="AG121" s="30">
        <v>44426</v>
      </c>
      <c r="AH121" s="114"/>
      <c r="AI121" s="114"/>
      <c r="AJ121" s="35">
        <v>0</v>
      </c>
      <c r="AK121" s="43">
        <v>0.13100000000000001</v>
      </c>
      <c r="AL121" s="43"/>
      <c r="AM121" s="594"/>
      <c r="AN121" s="594"/>
      <c r="AO121" s="44">
        <v>44457</v>
      </c>
      <c r="AP121" s="45">
        <v>0</v>
      </c>
      <c r="AQ121" s="46">
        <v>0.112</v>
      </c>
      <c r="AR121" s="605"/>
      <c r="AS121" s="605"/>
    </row>
    <row r="122" spans="1:45" x14ac:dyDescent="0.25">
      <c r="A122" s="30">
        <v>44123</v>
      </c>
      <c r="B122" s="31">
        <v>0</v>
      </c>
      <c r="C122" s="32">
        <v>0.122</v>
      </c>
      <c r="D122" s="44">
        <v>44154</v>
      </c>
      <c r="E122" s="47">
        <v>0</v>
      </c>
      <c r="F122" s="48">
        <v>0.20699999999999999</v>
      </c>
      <c r="G122" s="49">
        <v>44184</v>
      </c>
      <c r="H122" s="50">
        <v>0.4</v>
      </c>
      <c r="I122" s="51">
        <v>0.61299999999999999</v>
      </c>
      <c r="J122" s="27">
        <v>44215</v>
      </c>
      <c r="K122" s="28">
        <v>0</v>
      </c>
      <c r="L122" s="29">
        <v>0.26400000000000001</v>
      </c>
      <c r="M122" s="114">
        <v>44246</v>
      </c>
      <c r="N122" s="31">
        <v>0</v>
      </c>
      <c r="O122" s="115">
        <v>0.71</v>
      </c>
      <c r="P122" s="27">
        <v>44274</v>
      </c>
      <c r="Q122" s="28">
        <v>0.1</v>
      </c>
      <c r="R122" s="29">
        <v>0.40300000000000002</v>
      </c>
      <c r="S122" s="30">
        <v>44305</v>
      </c>
      <c r="T122" s="35">
        <v>0</v>
      </c>
      <c r="U122" s="43">
        <v>0.61699999999999999</v>
      </c>
      <c r="V122" s="120">
        <v>44335</v>
      </c>
      <c r="W122" s="121">
        <v>0</v>
      </c>
      <c r="X122" s="122">
        <v>1.4610000000000001</v>
      </c>
      <c r="Y122" s="30">
        <v>44366</v>
      </c>
      <c r="Z122" s="35">
        <v>0</v>
      </c>
      <c r="AA122" s="36">
        <v>0.67700000000000005</v>
      </c>
      <c r="AB122" s="27">
        <v>44396</v>
      </c>
      <c r="AC122" s="547"/>
      <c r="AD122" s="547"/>
      <c r="AE122" s="28">
        <v>0</v>
      </c>
      <c r="AF122" s="29">
        <v>0.20399999999999999</v>
      </c>
      <c r="AG122" s="30">
        <v>44427</v>
      </c>
      <c r="AH122" s="114"/>
      <c r="AI122" s="114"/>
      <c r="AJ122" s="35">
        <v>0</v>
      </c>
      <c r="AK122" s="43">
        <v>0.13300000000000001</v>
      </c>
      <c r="AL122" s="43"/>
      <c r="AM122" s="594"/>
      <c r="AN122" s="594"/>
      <c r="AO122" s="44">
        <v>44458</v>
      </c>
      <c r="AP122" s="45">
        <v>0</v>
      </c>
      <c r="AQ122" s="46">
        <v>0.104</v>
      </c>
      <c r="AR122" s="605"/>
      <c r="AS122" s="605"/>
    </row>
    <row r="123" spans="1:45" x14ac:dyDescent="0.25">
      <c r="A123" s="30">
        <v>44124</v>
      </c>
      <c r="B123" s="31">
        <v>0</v>
      </c>
      <c r="C123" s="32">
        <v>0.11899999999999999</v>
      </c>
      <c r="D123" s="44">
        <v>44155</v>
      </c>
      <c r="E123" s="47">
        <v>0</v>
      </c>
      <c r="F123" s="48">
        <v>0.19900000000000001</v>
      </c>
      <c r="G123" s="49">
        <v>44185</v>
      </c>
      <c r="H123" s="50">
        <v>0.6</v>
      </c>
      <c r="I123" s="51">
        <v>0.58599999999999997</v>
      </c>
      <c r="J123" s="27">
        <v>44216</v>
      </c>
      <c r="K123" s="28">
        <v>5.8</v>
      </c>
      <c r="L123" s="29">
        <v>0.27800000000000002</v>
      </c>
      <c r="M123" s="114">
        <v>44247</v>
      </c>
      <c r="N123" s="31">
        <v>0</v>
      </c>
      <c r="O123" s="115">
        <v>0.67500000000000004</v>
      </c>
      <c r="P123" s="27">
        <v>44275</v>
      </c>
      <c r="Q123" s="28">
        <v>0</v>
      </c>
      <c r="R123" s="29">
        <v>0.40699999999999997</v>
      </c>
      <c r="S123" s="30">
        <v>44306</v>
      </c>
      <c r="T123" s="35">
        <v>0.2</v>
      </c>
      <c r="U123" s="43">
        <v>0.57099999999999995</v>
      </c>
      <c r="V123" s="120">
        <v>44336</v>
      </c>
      <c r="W123" s="121">
        <v>0.2</v>
      </c>
      <c r="X123" s="122">
        <v>1.506</v>
      </c>
      <c r="Y123" s="30">
        <v>44367</v>
      </c>
      <c r="Z123" s="35">
        <v>0</v>
      </c>
      <c r="AA123" s="36">
        <v>0.60499999999999998</v>
      </c>
      <c r="AB123" s="27">
        <v>44397</v>
      </c>
      <c r="AC123" s="547"/>
      <c r="AD123" s="547"/>
      <c r="AE123" s="28">
        <v>0</v>
      </c>
      <c r="AF123" s="29">
        <v>0.19800000000000001</v>
      </c>
      <c r="AG123" s="30">
        <v>44428</v>
      </c>
      <c r="AH123" s="114"/>
      <c r="AI123" s="114"/>
      <c r="AJ123" s="35">
        <v>0</v>
      </c>
      <c r="AK123" s="43">
        <v>0.126</v>
      </c>
      <c r="AL123" s="43"/>
      <c r="AM123" s="594"/>
      <c r="AN123" s="594"/>
      <c r="AO123" s="44">
        <v>44459</v>
      </c>
      <c r="AP123" s="45">
        <v>0</v>
      </c>
      <c r="AQ123" s="46">
        <v>0.10100000000000001</v>
      </c>
      <c r="AR123" s="605"/>
      <c r="AS123" s="605"/>
    </row>
    <row r="124" spans="1:45" x14ac:dyDescent="0.25">
      <c r="A124" s="30">
        <v>44125</v>
      </c>
      <c r="B124" s="31">
        <v>0.2</v>
      </c>
      <c r="C124" s="32">
        <v>0.16800000000000001</v>
      </c>
      <c r="D124" s="44">
        <v>44156</v>
      </c>
      <c r="E124" s="47">
        <v>0</v>
      </c>
      <c r="F124" s="48">
        <v>0.19</v>
      </c>
      <c r="G124" s="49">
        <v>44186</v>
      </c>
      <c r="H124" s="50">
        <v>0</v>
      </c>
      <c r="I124" s="51">
        <v>0.52300000000000002</v>
      </c>
      <c r="J124" s="27">
        <v>44217</v>
      </c>
      <c r="K124" s="28">
        <v>0.6</v>
      </c>
      <c r="L124" s="29">
        <v>0.29799999999999999</v>
      </c>
      <c r="M124" s="114">
        <v>44248</v>
      </c>
      <c r="N124" s="31">
        <v>11.9</v>
      </c>
      <c r="O124" s="115">
        <v>0.73699999999999999</v>
      </c>
      <c r="P124" s="27">
        <v>44276</v>
      </c>
      <c r="Q124" s="28">
        <v>0.1</v>
      </c>
      <c r="R124" s="29">
        <v>0.40799999999999997</v>
      </c>
      <c r="S124" s="30">
        <v>44307</v>
      </c>
      <c r="T124" s="35">
        <v>0</v>
      </c>
      <c r="U124" s="43">
        <v>0.55800000000000005</v>
      </c>
      <c r="V124" s="120">
        <v>44337</v>
      </c>
      <c r="W124" s="121">
        <v>0</v>
      </c>
      <c r="X124" s="122">
        <v>1.4910000000000001</v>
      </c>
      <c r="Y124" s="30">
        <v>44368</v>
      </c>
      <c r="Z124" s="35">
        <v>0</v>
      </c>
      <c r="AA124" s="36">
        <v>0.55300000000000005</v>
      </c>
      <c r="AB124" s="27">
        <v>44398</v>
      </c>
      <c r="AC124" s="547"/>
      <c r="AD124" s="547"/>
      <c r="AE124" s="28">
        <v>0</v>
      </c>
      <c r="AF124" s="29">
        <v>0.189</v>
      </c>
      <c r="AG124" s="30">
        <v>44429</v>
      </c>
      <c r="AH124" s="114"/>
      <c r="AI124" s="114"/>
      <c r="AJ124" s="35">
        <v>0</v>
      </c>
      <c r="AK124" s="43">
        <v>0.11899999999999999</v>
      </c>
      <c r="AL124" s="43"/>
      <c r="AM124" s="594"/>
      <c r="AN124" s="594"/>
      <c r="AO124" s="44">
        <v>44460</v>
      </c>
      <c r="AP124" s="45">
        <v>0.3</v>
      </c>
      <c r="AQ124" s="46">
        <v>0.10299999999999999</v>
      </c>
      <c r="AR124" s="605"/>
      <c r="AS124" s="605"/>
    </row>
    <row r="125" spans="1:45" x14ac:dyDescent="0.25">
      <c r="A125" s="30">
        <v>44126</v>
      </c>
      <c r="B125" s="31">
        <v>18.100000000000001</v>
      </c>
      <c r="C125" s="32">
        <v>0.45400000000000001</v>
      </c>
      <c r="D125" s="44">
        <v>44157</v>
      </c>
      <c r="E125" s="47">
        <v>0</v>
      </c>
      <c r="F125" s="48">
        <v>0.184</v>
      </c>
      <c r="G125" s="49">
        <v>44187</v>
      </c>
      <c r="H125" s="50">
        <v>0</v>
      </c>
      <c r="I125" s="51">
        <v>0.49199999999999999</v>
      </c>
      <c r="J125" s="27">
        <v>44218</v>
      </c>
      <c r="K125" s="28">
        <v>4.5999999999999996</v>
      </c>
      <c r="L125" s="29">
        <v>0.35599999999999998</v>
      </c>
      <c r="M125" s="114">
        <v>44249</v>
      </c>
      <c r="N125" s="31">
        <v>3.2</v>
      </c>
      <c r="O125" s="115">
        <v>0.80600000000000005</v>
      </c>
      <c r="P125" s="27">
        <v>44277</v>
      </c>
      <c r="Q125" s="28">
        <v>0</v>
      </c>
      <c r="R125" s="29">
        <v>0.41099999999999998</v>
      </c>
      <c r="S125" s="30">
        <v>44308</v>
      </c>
      <c r="T125" s="35">
        <v>1</v>
      </c>
      <c r="U125" s="43">
        <v>0.51800000000000002</v>
      </c>
      <c r="V125" s="120">
        <v>44338</v>
      </c>
      <c r="W125" s="121">
        <v>0</v>
      </c>
      <c r="X125" s="122">
        <v>1.474</v>
      </c>
      <c r="Y125" s="30">
        <v>44369</v>
      </c>
      <c r="Z125" s="35">
        <v>0</v>
      </c>
      <c r="AA125" s="36">
        <v>0.52900000000000003</v>
      </c>
      <c r="AB125" s="27">
        <v>44399</v>
      </c>
      <c r="AC125" s="547"/>
      <c r="AD125" s="547"/>
      <c r="AE125" s="28">
        <v>0</v>
      </c>
      <c r="AF125" s="29">
        <v>0.18</v>
      </c>
      <c r="AG125" s="30">
        <v>44430</v>
      </c>
      <c r="AH125" s="114"/>
      <c r="AI125" s="114"/>
      <c r="AJ125" s="35">
        <v>0</v>
      </c>
      <c r="AK125" s="43">
        <v>0.11799999999999999</v>
      </c>
      <c r="AL125" s="43"/>
      <c r="AM125" s="594"/>
      <c r="AN125" s="594"/>
      <c r="AO125" s="44">
        <v>44461</v>
      </c>
      <c r="AP125" s="45">
        <v>0</v>
      </c>
      <c r="AQ125" s="46">
        <v>0.106</v>
      </c>
      <c r="AR125" s="605"/>
      <c r="AS125" s="605"/>
    </row>
    <row r="126" spans="1:45" x14ac:dyDescent="0.25">
      <c r="A126" s="30">
        <v>44127</v>
      </c>
      <c r="B126" s="31">
        <v>0</v>
      </c>
      <c r="C126" s="32">
        <v>0.41599999999999998</v>
      </c>
      <c r="D126" s="44">
        <v>44158</v>
      </c>
      <c r="E126" s="47">
        <v>0</v>
      </c>
      <c r="F126" s="48">
        <v>0.17599999999999999</v>
      </c>
      <c r="G126" s="49">
        <v>44188</v>
      </c>
      <c r="H126" s="50">
        <v>0</v>
      </c>
      <c r="I126" s="51">
        <v>0.48099999999999998</v>
      </c>
      <c r="J126" s="27">
        <v>44219</v>
      </c>
      <c r="K126" s="28">
        <v>1.6</v>
      </c>
      <c r="L126" s="29">
        <v>0.32600000000000001</v>
      </c>
      <c r="M126" s="114">
        <v>44250</v>
      </c>
      <c r="N126" s="31">
        <v>0</v>
      </c>
      <c r="O126" s="115">
        <v>0.73699999999999999</v>
      </c>
      <c r="P126" s="27">
        <v>44278</v>
      </c>
      <c r="Q126" s="28">
        <v>0</v>
      </c>
      <c r="R126" s="29">
        <v>0.41099999999999998</v>
      </c>
      <c r="S126" s="30">
        <v>44309</v>
      </c>
      <c r="T126" s="35">
        <v>0</v>
      </c>
      <c r="U126" s="43">
        <v>0.54300000000000004</v>
      </c>
      <c r="V126" s="120">
        <v>44339</v>
      </c>
      <c r="W126" s="121">
        <v>23.7</v>
      </c>
      <c r="X126" s="122">
        <v>1.5109999999999999</v>
      </c>
      <c r="Y126" s="30">
        <v>44370</v>
      </c>
      <c r="Z126" s="35">
        <v>0</v>
      </c>
      <c r="AA126" s="36">
        <v>0.50800000000000001</v>
      </c>
      <c r="AB126" s="27">
        <v>44400</v>
      </c>
      <c r="AC126" s="547"/>
      <c r="AD126" s="547"/>
      <c r="AE126" s="28">
        <v>0</v>
      </c>
      <c r="AF126" s="29">
        <v>0.17899999999999999</v>
      </c>
      <c r="AG126" s="30">
        <v>44431</v>
      </c>
      <c r="AH126" s="114"/>
      <c r="AI126" s="114"/>
      <c r="AJ126" s="35">
        <v>0</v>
      </c>
      <c r="AK126" s="43">
        <v>0.124</v>
      </c>
      <c r="AL126" s="43"/>
      <c r="AM126" s="594"/>
      <c r="AN126" s="594"/>
      <c r="AO126" s="44">
        <v>44462</v>
      </c>
      <c r="AP126" s="45">
        <v>0</v>
      </c>
      <c r="AQ126" s="46">
        <v>0.10299999999999999</v>
      </c>
      <c r="AR126" s="605"/>
      <c r="AS126" s="605"/>
    </row>
    <row r="127" spans="1:45" x14ac:dyDescent="0.25">
      <c r="A127" s="30">
        <v>44128</v>
      </c>
      <c r="B127" s="31">
        <v>0</v>
      </c>
      <c r="C127" s="32">
        <v>0.30099999999999999</v>
      </c>
      <c r="D127" s="44">
        <v>44159</v>
      </c>
      <c r="E127" s="47">
        <v>0</v>
      </c>
      <c r="F127" s="48">
        <v>0.17100000000000001</v>
      </c>
      <c r="G127" s="49">
        <v>44189</v>
      </c>
      <c r="H127" s="50">
        <v>0</v>
      </c>
      <c r="I127" s="51">
        <v>0.48199999999999998</v>
      </c>
      <c r="J127" s="27">
        <v>44220</v>
      </c>
      <c r="K127" s="28">
        <v>8.5</v>
      </c>
      <c r="L127" s="29">
        <v>0.72099999999999997</v>
      </c>
      <c r="M127" s="114">
        <v>44251</v>
      </c>
      <c r="N127" s="31">
        <v>0</v>
      </c>
      <c r="O127" s="115">
        <v>0.71499999999999997</v>
      </c>
      <c r="P127" s="27">
        <v>44279</v>
      </c>
      <c r="Q127" s="28">
        <v>0</v>
      </c>
      <c r="R127" s="29">
        <v>0.40899999999999997</v>
      </c>
      <c r="S127" s="30">
        <v>44310</v>
      </c>
      <c r="T127" s="35">
        <v>1.5</v>
      </c>
      <c r="U127" s="43">
        <v>0.70599999999999996</v>
      </c>
      <c r="V127" s="120">
        <v>44340</v>
      </c>
      <c r="W127" s="121">
        <v>0.2</v>
      </c>
      <c r="X127" s="122">
        <v>1.296</v>
      </c>
      <c r="Y127" s="30">
        <v>44371</v>
      </c>
      <c r="Z127" s="35">
        <v>0</v>
      </c>
      <c r="AA127" s="36">
        <v>0.47899999999999998</v>
      </c>
      <c r="AB127" s="27">
        <v>44401</v>
      </c>
      <c r="AC127" s="547"/>
      <c r="AD127" s="547"/>
      <c r="AE127" s="28">
        <v>0</v>
      </c>
      <c r="AF127" s="29">
        <v>0.17399999999999999</v>
      </c>
      <c r="AG127" s="30">
        <v>44432</v>
      </c>
      <c r="AH127" s="114"/>
      <c r="AI127" s="114"/>
      <c r="AJ127" s="35">
        <v>0.6</v>
      </c>
      <c r="AK127" s="43">
        <v>0.122</v>
      </c>
      <c r="AL127" s="43"/>
      <c r="AM127" s="594"/>
      <c r="AN127" s="594"/>
      <c r="AO127" s="44">
        <v>44463</v>
      </c>
      <c r="AP127" s="45">
        <v>0</v>
      </c>
      <c r="AQ127" s="46">
        <v>9.9000000000000005E-2</v>
      </c>
      <c r="AR127" s="605"/>
      <c r="AS127" s="605"/>
    </row>
    <row r="128" spans="1:45" x14ac:dyDescent="0.25">
      <c r="A128" s="30">
        <v>44129</v>
      </c>
      <c r="B128" s="31">
        <v>0</v>
      </c>
      <c r="C128" s="32">
        <v>0.251</v>
      </c>
      <c r="D128" s="44">
        <v>44160</v>
      </c>
      <c r="E128" s="47">
        <v>0</v>
      </c>
      <c r="F128" s="48">
        <v>0.16700000000000001</v>
      </c>
      <c r="G128" s="49">
        <v>44190</v>
      </c>
      <c r="H128" s="50">
        <v>0</v>
      </c>
      <c r="I128" s="51">
        <v>0.45100000000000001</v>
      </c>
      <c r="J128" s="27">
        <v>44221</v>
      </c>
      <c r="K128" s="28">
        <v>8.3000000000000007</v>
      </c>
      <c r="L128" s="29">
        <v>0.68600000000000005</v>
      </c>
      <c r="M128" s="114">
        <v>44252</v>
      </c>
      <c r="N128" s="31">
        <v>0</v>
      </c>
      <c r="O128" s="115">
        <v>0.68799999999999994</v>
      </c>
      <c r="P128" s="27">
        <v>44280</v>
      </c>
      <c r="Q128" s="28">
        <v>0</v>
      </c>
      <c r="R128" s="29">
        <v>0.41499999999999998</v>
      </c>
      <c r="S128" s="30">
        <v>44311</v>
      </c>
      <c r="T128" s="35">
        <v>6.9</v>
      </c>
      <c r="U128" s="43">
        <v>1.48</v>
      </c>
      <c r="V128" s="120">
        <v>44341</v>
      </c>
      <c r="W128" s="121">
        <v>0</v>
      </c>
      <c r="X128" s="122">
        <v>1.097</v>
      </c>
      <c r="Y128" s="30">
        <v>44372</v>
      </c>
      <c r="Z128" s="35">
        <v>0</v>
      </c>
      <c r="AA128" s="36">
        <v>0.45100000000000001</v>
      </c>
      <c r="AB128" s="27">
        <v>44402</v>
      </c>
      <c r="AC128" s="547"/>
      <c r="AD128" s="547"/>
      <c r="AE128" s="28">
        <v>0</v>
      </c>
      <c r="AF128" s="29">
        <v>0.17499999999999999</v>
      </c>
      <c r="AG128" s="30">
        <v>44433</v>
      </c>
      <c r="AH128" s="114"/>
      <c r="AI128" s="114"/>
      <c r="AJ128" s="35">
        <v>0</v>
      </c>
      <c r="AK128" s="43">
        <v>0.11799999999999999</v>
      </c>
      <c r="AL128" s="43"/>
      <c r="AM128" s="594"/>
      <c r="AN128" s="594"/>
      <c r="AO128" s="44">
        <v>44464</v>
      </c>
      <c r="AP128" s="45">
        <v>0.4</v>
      </c>
      <c r="AQ128" s="46">
        <v>9.7000000000000003E-2</v>
      </c>
      <c r="AR128" s="605"/>
      <c r="AS128" s="605"/>
    </row>
    <row r="129" spans="1:51" x14ac:dyDescent="0.25">
      <c r="A129" s="30">
        <v>44130</v>
      </c>
      <c r="B129" s="31">
        <v>1.6</v>
      </c>
      <c r="C129" s="32">
        <v>0.313</v>
      </c>
      <c r="D129" s="44">
        <v>44161</v>
      </c>
      <c r="E129" s="47">
        <v>21.6</v>
      </c>
      <c r="F129" s="48">
        <v>0.17799999999999999</v>
      </c>
      <c r="G129" s="49">
        <v>44191</v>
      </c>
      <c r="H129" s="50">
        <v>0</v>
      </c>
      <c r="I129" s="51">
        <v>0.42</v>
      </c>
      <c r="J129" s="27">
        <v>44222</v>
      </c>
      <c r="K129" s="28">
        <v>10.1</v>
      </c>
      <c r="L129" s="29">
        <v>0.89400000000000002</v>
      </c>
      <c r="M129" s="114">
        <v>44253</v>
      </c>
      <c r="N129" s="31">
        <v>0</v>
      </c>
      <c r="O129" s="115">
        <v>0.64</v>
      </c>
      <c r="P129" s="27">
        <v>44281</v>
      </c>
      <c r="Q129" s="28">
        <v>0</v>
      </c>
      <c r="R129" s="29">
        <v>0.4</v>
      </c>
      <c r="S129" s="30">
        <v>44312</v>
      </c>
      <c r="T129" s="35">
        <v>2.4</v>
      </c>
      <c r="U129" s="43">
        <v>1.2390000000000001</v>
      </c>
      <c r="V129" s="120">
        <v>44342</v>
      </c>
      <c r="W129" s="121">
        <v>0</v>
      </c>
      <c r="X129" s="122">
        <v>1.08</v>
      </c>
      <c r="Y129" s="30">
        <v>44373</v>
      </c>
      <c r="Z129" s="35">
        <v>0</v>
      </c>
      <c r="AA129" s="36">
        <v>0.40699999999999997</v>
      </c>
      <c r="AB129" s="27">
        <v>44403</v>
      </c>
      <c r="AC129" s="547"/>
      <c r="AD129" s="547"/>
      <c r="AE129" s="28">
        <v>0</v>
      </c>
      <c r="AF129" s="29">
        <v>0.17499999999999999</v>
      </c>
      <c r="AG129" s="30">
        <v>44434</v>
      </c>
      <c r="AH129" s="114"/>
      <c r="AI129" s="114"/>
      <c r="AJ129" s="35">
        <v>0</v>
      </c>
      <c r="AK129" s="43">
        <v>0.115</v>
      </c>
      <c r="AL129" s="43"/>
      <c r="AM129" s="594"/>
      <c r="AN129" s="594"/>
      <c r="AO129" s="44">
        <v>44465</v>
      </c>
      <c r="AP129" s="45">
        <v>0</v>
      </c>
      <c r="AQ129" s="46">
        <v>9.6000000000000002E-2</v>
      </c>
      <c r="AR129" s="605"/>
      <c r="AS129" s="605"/>
    </row>
    <row r="130" spans="1:51" x14ac:dyDescent="0.25">
      <c r="A130" s="30">
        <v>44131</v>
      </c>
      <c r="B130" s="31">
        <v>0</v>
      </c>
      <c r="C130" s="32">
        <v>0.34399999999999997</v>
      </c>
      <c r="D130" s="44">
        <v>44162</v>
      </c>
      <c r="E130" s="47">
        <v>23.7</v>
      </c>
      <c r="F130" s="48">
        <v>0.23400000000000001</v>
      </c>
      <c r="G130" s="49">
        <v>44192</v>
      </c>
      <c r="H130" s="50">
        <v>0</v>
      </c>
      <c r="I130" s="51">
        <v>0.39700000000000002</v>
      </c>
      <c r="J130" s="27">
        <v>44223</v>
      </c>
      <c r="K130" s="28">
        <v>0</v>
      </c>
      <c r="L130" s="29">
        <v>0.74299999999999999</v>
      </c>
      <c r="M130" s="123">
        <v>44254</v>
      </c>
      <c r="N130" s="53">
        <v>0</v>
      </c>
      <c r="O130" s="124">
        <v>0.60599999999999998</v>
      </c>
      <c r="P130" s="27">
        <v>44282</v>
      </c>
      <c r="Q130" s="28">
        <v>0</v>
      </c>
      <c r="R130" s="29">
        <v>0.375</v>
      </c>
      <c r="S130" s="30">
        <v>44313</v>
      </c>
      <c r="T130" s="35">
        <v>13</v>
      </c>
      <c r="U130" s="43">
        <v>1.077</v>
      </c>
      <c r="V130" s="120">
        <v>44343</v>
      </c>
      <c r="W130" s="121">
        <v>14</v>
      </c>
      <c r="X130" s="122">
        <v>1.282</v>
      </c>
      <c r="Y130" s="30">
        <v>44374</v>
      </c>
      <c r="Z130" s="35">
        <v>0</v>
      </c>
      <c r="AA130" s="36">
        <v>0.38400000000000001</v>
      </c>
      <c r="AB130" s="27">
        <v>44404</v>
      </c>
      <c r="AC130" s="547"/>
      <c r="AD130" s="547"/>
      <c r="AE130" s="28">
        <v>0</v>
      </c>
      <c r="AF130" s="29">
        <v>0.17499999999999999</v>
      </c>
      <c r="AG130" s="30">
        <v>44435</v>
      </c>
      <c r="AH130" s="114"/>
      <c r="AI130" s="114"/>
      <c r="AJ130" s="35">
        <v>0</v>
      </c>
      <c r="AK130" s="43">
        <v>0.11899999999999999</v>
      </c>
      <c r="AL130" s="43"/>
      <c r="AM130" s="594"/>
      <c r="AN130" s="594"/>
      <c r="AO130" s="44">
        <v>44466</v>
      </c>
      <c r="AP130" s="45">
        <v>0</v>
      </c>
      <c r="AQ130" s="46">
        <v>9.4E-2</v>
      </c>
      <c r="AR130" s="605"/>
      <c r="AS130" s="605"/>
    </row>
    <row r="131" spans="1:51" x14ac:dyDescent="0.25">
      <c r="A131" s="30">
        <v>44132</v>
      </c>
      <c r="B131" s="31">
        <v>0</v>
      </c>
      <c r="C131" s="32">
        <v>0.34399999999999997</v>
      </c>
      <c r="D131" s="44">
        <v>44163</v>
      </c>
      <c r="E131" s="47">
        <v>0.1</v>
      </c>
      <c r="F131" s="48">
        <v>0.21099999999999999</v>
      </c>
      <c r="G131" s="49">
        <v>44193</v>
      </c>
      <c r="H131" s="50">
        <v>3</v>
      </c>
      <c r="I131" s="51">
        <v>0.41699999999999998</v>
      </c>
      <c r="J131" s="27">
        <v>44224</v>
      </c>
      <c r="K131" s="28">
        <v>0</v>
      </c>
      <c r="L131" s="29">
        <v>0.67400000000000004</v>
      </c>
      <c r="M131" s="123">
        <v>44255</v>
      </c>
      <c r="N131" s="53">
        <v>0</v>
      </c>
      <c r="O131" s="124">
        <v>0.59399999999999997</v>
      </c>
      <c r="P131" s="27">
        <v>44283</v>
      </c>
      <c r="Q131" s="28">
        <v>0</v>
      </c>
      <c r="R131" s="29">
        <v>0.36799999999999999</v>
      </c>
      <c r="S131" s="30">
        <v>44314</v>
      </c>
      <c r="T131" s="35">
        <v>3</v>
      </c>
      <c r="U131" s="43">
        <v>1.01</v>
      </c>
      <c r="V131" s="120">
        <v>44344</v>
      </c>
      <c r="W131" s="121">
        <v>1.2</v>
      </c>
      <c r="X131" s="122">
        <v>1.4339999999999999</v>
      </c>
      <c r="Y131" s="30">
        <v>44375</v>
      </c>
      <c r="Z131" s="35">
        <v>0</v>
      </c>
      <c r="AA131" s="36">
        <v>0.39</v>
      </c>
      <c r="AB131" s="27">
        <v>44405</v>
      </c>
      <c r="AC131" s="547"/>
      <c r="AD131" s="547"/>
      <c r="AE131" s="28">
        <v>0</v>
      </c>
      <c r="AF131" s="29">
        <v>0.17299999999999999</v>
      </c>
      <c r="AG131" s="30">
        <v>44436</v>
      </c>
      <c r="AH131" s="114"/>
      <c r="AI131" s="114"/>
      <c r="AJ131" s="35">
        <v>0</v>
      </c>
      <c r="AK131" s="43">
        <v>0.13</v>
      </c>
      <c r="AL131" s="43"/>
      <c r="AM131" s="594"/>
      <c r="AN131" s="594"/>
      <c r="AO131" s="44">
        <v>44467</v>
      </c>
      <c r="AP131" s="45">
        <v>0</v>
      </c>
      <c r="AQ131" s="46">
        <v>9.1999999999999998E-2</v>
      </c>
      <c r="AR131" s="605"/>
      <c r="AS131" s="605"/>
    </row>
    <row r="132" spans="1:51" x14ac:dyDescent="0.25">
      <c r="A132" s="30">
        <v>44133</v>
      </c>
      <c r="B132" s="31">
        <v>0</v>
      </c>
      <c r="C132" s="32">
        <v>0.34399999999999997</v>
      </c>
      <c r="D132" s="44">
        <v>44164</v>
      </c>
      <c r="E132" s="47">
        <v>0</v>
      </c>
      <c r="F132" s="48">
        <v>0.192</v>
      </c>
      <c r="G132" s="49">
        <v>44194</v>
      </c>
      <c r="H132" s="50">
        <v>2.6</v>
      </c>
      <c r="I132" s="51">
        <v>0.38400000000000001</v>
      </c>
      <c r="J132" s="27">
        <v>44225</v>
      </c>
      <c r="K132" s="28">
        <v>0</v>
      </c>
      <c r="L132" s="29">
        <v>0.629</v>
      </c>
      <c r="M132" s="769"/>
      <c r="N132" s="769"/>
      <c r="O132" s="769"/>
      <c r="P132" s="27">
        <v>44284</v>
      </c>
      <c r="Q132" s="28">
        <v>0</v>
      </c>
      <c r="R132" s="29">
        <v>0.40300000000000002</v>
      </c>
      <c r="S132" s="30">
        <v>44315</v>
      </c>
      <c r="T132" s="35">
        <v>0</v>
      </c>
      <c r="U132" s="43">
        <v>0.90800000000000003</v>
      </c>
      <c r="V132" s="120">
        <v>44345</v>
      </c>
      <c r="W132" s="121">
        <v>0</v>
      </c>
      <c r="X132" s="122">
        <v>1.375</v>
      </c>
      <c r="Y132" s="30">
        <v>44376</v>
      </c>
      <c r="Z132" s="35">
        <v>0</v>
      </c>
      <c r="AA132" s="36">
        <v>0.38600000000000001</v>
      </c>
      <c r="AB132" s="27">
        <v>44406</v>
      </c>
      <c r="AC132" s="547"/>
      <c r="AD132" s="547"/>
      <c r="AE132" s="28">
        <v>0</v>
      </c>
      <c r="AF132" s="29">
        <v>0.17</v>
      </c>
      <c r="AG132" s="30">
        <v>44437</v>
      </c>
      <c r="AH132" s="114"/>
      <c r="AI132" s="114"/>
      <c r="AJ132" s="35">
        <v>0</v>
      </c>
      <c r="AK132" s="43">
        <v>0.121</v>
      </c>
      <c r="AL132" s="43"/>
      <c r="AM132" s="594"/>
      <c r="AN132" s="594"/>
      <c r="AO132" s="44">
        <v>44468</v>
      </c>
      <c r="AP132" s="45">
        <v>0</v>
      </c>
      <c r="AQ132" s="46">
        <v>9.2999999999999999E-2</v>
      </c>
      <c r="AR132" s="605"/>
      <c r="AS132" s="605"/>
    </row>
    <row r="133" spans="1:51" x14ac:dyDescent="0.25">
      <c r="A133" s="30">
        <v>44134</v>
      </c>
      <c r="B133" s="31">
        <v>0</v>
      </c>
      <c r="C133" s="32">
        <v>0.34399999999999997</v>
      </c>
      <c r="D133" s="58">
        <v>44165</v>
      </c>
      <c r="E133" s="59">
        <v>0.1</v>
      </c>
      <c r="F133" s="60">
        <v>0.17699999999999999</v>
      </c>
      <c r="G133" s="49">
        <v>44195</v>
      </c>
      <c r="H133" s="50">
        <v>0</v>
      </c>
      <c r="I133" s="51">
        <v>0.372</v>
      </c>
      <c r="J133" s="27">
        <v>44226</v>
      </c>
      <c r="K133" s="28">
        <v>0</v>
      </c>
      <c r="L133" s="29">
        <v>0.6</v>
      </c>
      <c r="M133" s="769"/>
      <c r="N133" s="769"/>
      <c r="O133" s="769"/>
      <c r="P133" s="27">
        <v>44285</v>
      </c>
      <c r="Q133" s="28">
        <v>0</v>
      </c>
      <c r="R133" s="29">
        <v>0.41499999999999998</v>
      </c>
      <c r="S133" s="52">
        <v>44316</v>
      </c>
      <c r="T133" s="64">
        <v>0</v>
      </c>
      <c r="U133" s="127">
        <v>0.80600000000000005</v>
      </c>
      <c r="V133" s="128">
        <v>44346</v>
      </c>
      <c r="W133" s="129">
        <v>0</v>
      </c>
      <c r="X133" s="130">
        <v>1.37</v>
      </c>
      <c r="Y133" s="66">
        <v>44377</v>
      </c>
      <c r="Z133" s="67">
        <v>0</v>
      </c>
      <c r="AA133" s="131">
        <v>0.377</v>
      </c>
      <c r="AB133" s="27">
        <v>44407</v>
      </c>
      <c r="AC133" s="547"/>
      <c r="AD133" s="547"/>
      <c r="AE133" s="28">
        <v>0</v>
      </c>
      <c r="AF133" s="29">
        <v>0.17</v>
      </c>
      <c r="AG133" s="30">
        <v>44438</v>
      </c>
      <c r="AH133" s="114"/>
      <c r="AI133" s="114"/>
      <c r="AJ133" s="35">
        <v>0</v>
      </c>
      <c r="AK133" s="43">
        <v>0.107</v>
      </c>
      <c r="AL133" s="43"/>
      <c r="AM133" s="595"/>
      <c r="AN133" s="595"/>
      <c r="AO133" s="58">
        <v>44469</v>
      </c>
      <c r="AP133" s="69">
        <v>0</v>
      </c>
      <c r="AQ133" s="70">
        <v>9.1999999999999998E-2</v>
      </c>
      <c r="AR133" s="605"/>
      <c r="AS133" s="605"/>
    </row>
    <row r="134" spans="1:51" x14ac:dyDescent="0.25">
      <c r="A134" s="66">
        <v>44135</v>
      </c>
      <c r="B134" s="71">
        <v>0</v>
      </c>
      <c r="C134" s="72">
        <v>0.34399999999999997</v>
      </c>
      <c r="D134" s="73"/>
      <c r="E134" s="74"/>
      <c r="F134" s="75"/>
      <c r="G134" s="76">
        <v>44196</v>
      </c>
      <c r="H134" s="77">
        <v>0.1</v>
      </c>
      <c r="I134" s="78">
        <v>0.36099999999999999</v>
      </c>
      <c r="J134" s="79">
        <v>44227</v>
      </c>
      <c r="K134" s="80">
        <v>0.6</v>
      </c>
      <c r="L134" s="81">
        <v>0.58899999999999997</v>
      </c>
      <c r="M134" s="769"/>
      <c r="N134" s="769"/>
      <c r="O134" s="769"/>
      <c r="P134" s="27">
        <v>44286</v>
      </c>
      <c r="Q134" s="28">
        <v>0</v>
      </c>
      <c r="R134" s="29">
        <v>0.44400000000000001</v>
      </c>
      <c r="S134" s="85"/>
      <c r="T134" s="86"/>
      <c r="U134" s="86"/>
      <c r="V134" s="132">
        <v>44347</v>
      </c>
      <c r="W134" s="133">
        <v>0.8</v>
      </c>
      <c r="X134" s="134">
        <v>1.468</v>
      </c>
      <c r="Y134" s="86"/>
      <c r="Z134" s="86"/>
      <c r="AA134" s="87"/>
      <c r="AB134" s="27">
        <v>44408</v>
      </c>
      <c r="AC134" s="547"/>
      <c r="AD134" s="547"/>
      <c r="AE134" s="28">
        <v>0</v>
      </c>
      <c r="AF134" s="29">
        <v>0.16400000000000001</v>
      </c>
      <c r="AG134" s="66">
        <v>44439</v>
      </c>
      <c r="AH134" s="588"/>
      <c r="AI134" s="588"/>
      <c r="AJ134" s="67">
        <v>0</v>
      </c>
      <c r="AK134" s="68">
        <v>0.115</v>
      </c>
      <c r="AL134" s="68"/>
      <c r="AM134" s="596"/>
      <c r="AN134" s="596"/>
      <c r="AO134" s="73"/>
      <c r="AP134" s="88"/>
      <c r="AQ134" s="89"/>
      <c r="AR134" s="606"/>
      <c r="AS134" s="606"/>
    </row>
    <row r="135" spans="1:51" s="99" customFormat="1" x14ac:dyDescent="0.25">
      <c r="A135" s="90" t="s">
        <v>16</v>
      </c>
      <c r="B135" s="91">
        <f>SUM(B104:B134)</f>
        <v>28.400000000000002</v>
      </c>
      <c r="C135" s="91">
        <f>SUM(C104:C134)</f>
        <v>6.6700000000000017</v>
      </c>
      <c r="D135" s="92" t="s">
        <v>17</v>
      </c>
      <c r="E135" s="93">
        <f>SUM(E104:E134)</f>
        <v>75.999999999999986</v>
      </c>
      <c r="F135" s="135">
        <f>SUM(F104:F134)</f>
        <v>7.386000000000001</v>
      </c>
      <c r="G135" s="90" t="s">
        <v>18</v>
      </c>
      <c r="H135" s="91">
        <f>SUM(H104:H134)</f>
        <v>75.3</v>
      </c>
      <c r="I135" s="91">
        <f>SUM(I104:I134)</f>
        <v>19.137000000000004</v>
      </c>
      <c r="J135" s="92" t="s">
        <v>19</v>
      </c>
      <c r="K135" s="93">
        <f>SUM(K104:K134)</f>
        <v>72.999999999999986</v>
      </c>
      <c r="L135" s="135">
        <f>SUM(L104:L134)</f>
        <v>12.725999999999999</v>
      </c>
      <c r="M135" s="97" t="s">
        <v>20</v>
      </c>
      <c r="N135" s="91">
        <f>SUM(N104:N134)</f>
        <v>46.2</v>
      </c>
      <c r="O135" s="98">
        <f>SUM(O104:O134)</f>
        <v>20.788</v>
      </c>
      <c r="P135" s="94" t="s">
        <v>21</v>
      </c>
      <c r="Q135" s="95">
        <f>SUM(Q104:Q134)</f>
        <v>21.400000000000006</v>
      </c>
      <c r="R135" s="96">
        <f>SUM(R104:R134)</f>
        <v>14.487</v>
      </c>
      <c r="S135" s="90" t="s">
        <v>22</v>
      </c>
      <c r="T135" s="91">
        <f>SUM(T104:T134)</f>
        <v>49.4</v>
      </c>
      <c r="U135" s="91">
        <f>SUM(U104:U134)</f>
        <v>22.252000000000002</v>
      </c>
      <c r="V135" s="136" t="s">
        <v>23</v>
      </c>
      <c r="W135" s="137">
        <f>SUM(W104:W134)</f>
        <v>51.900000000000006</v>
      </c>
      <c r="X135" s="138">
        <f>SUM(X104:X134)</f>
        <v>35.961999999999989</v>
      </c>
      <c r="Y135" s="90" t="s">
        <v>24</v>
      </c>
      <c r="Z135" s="91">
        <f>SUM(Z104:Z134)</f>
        <v>23.9</v>
      </c>
      <c r="AA135" s="139">
        <f>SUM(AA104:AA134)</f>
        <v>23.724999999999998</v>
      </c>
      <c r="AB135" s="94" t="s">
        <v>25</v>
      </c>
      <c r="AC135" s="548"/>
      <c r="AD135" s="548"/>
      <c r="AE135" s="95">
        <f>SUM(AE104:AE134)</f>
        <v>0.3</v>
      </c>
      <c r="AF135" s="96">
        <f>SUM(AF104:AF134)</f>
        <v>7.2910000000000004</v>
      </c>
      <c r="AG135" s="97" t="s">
        <v>26</v>
      </c>
      <c r="AH135" s="97"/>
      <c r="AI135" s="97"/>
      <c r="AJ135" s="91">
        <f>SUM(AJ104:AJ134)</f>
        <v>0.6</v>
      </c>
      <c r="AK135" s="98">
        <f>SUM(AK104:AK134)</f>
        <v>4.1589999999999998</v>
      </c>
      <c r="AL135" s="98"/>
      <c r="AM135" s="597"/>
      <c r="AN135" s="597"/>
      <c r="AO135" s="94" t="s">
        <v>27</v>
      </c>
      <c r="AP135" s="95">
        <f>SUM(AP104:AP134)</f>
        <v>6</v>
      </c>
      <c r="AQ135" s="96">
        <f>SUM(AQ104:AQ134)</f>
        <v>3.176000000000001</v>
      </c>
      <c r="AR135" s="607"/>
      <c r="AS135" s="607"/>
      <c r="AY135" s="285"/>
    </row>
    <row r="137" spans="1:51" ht="29.4" x14ac:dyDescent="0.25">
      <c r="A137" s="100"/>
      <c r="B137" s="101" t="s">
        <v>14</v>
      </c>
      <c r="C137" s="101" t="s">
        <v>15</v>
      </c>
      <c r="D137" s="102" t="s">
        <v>28</v>
      </c>
      <c r="E137" s="103" t="s">
        <v>29</v>
      </c>
    </row>
    <row r="138" spans="1:51" x14ac:dyDescent="0.25">
      <c r="A138" s="104" t="s">
        <v>16</v>
      </c>
      <c r="B138" s="105">
        <f>B135</f>
        <v>28.400000000000002</v>
      </c>
      <c r="C138" s="105">
        <f>C135</f>
        <v>6.6700000000000017</v>
      </c>
      <c r="D138" s="106">
        <f>MAX(B104:B134)</f>
        <v>18.100000000000001</v>
      </c>
      <c r="E138" s="106">
        <f>AVERAGE(C138:C149)</f>
        <v>14.813249999999996</v>
      </c>
    </row>
    <row r="139" spans="1:51" x14ac:dyDescent="0.25">
      <c r="A139" s="107" t="s">
        <v>17</v>
      </c>
      <c r="B139" s="105">
        <f>E135</f>
        <v>75.999999999999986</v>
      </c>
      <c r="C139" s="105">
        <f>F135</f>
        <v>7.386000000000001</v>
      </c>
      <c r="D139" s="106">
        <f>MAX(E104:E133)</f>
        <v>23.7</v>
      </c>
    </row>
    <row r="140" spans="1:51" x14ac:dyDescent="0.25">
      <c r="A140" s="104" t="s">
        <v>18</v>
      </c>
      <c r="B140" s="105">
        <f>H135</f>
        <v>75.3</v>
      </c>
      <c r="C140" s="105">
        <f>I135</f>
        <v>19.137000000000004</v>
      </c>
      <c r="D140" s="106">
        <f>MAX(H104:H134)</f>
        <v>32.1</v>
      </c>
    </row>
    <row r="141" spans="1:51" x14ac:dyDescent="0.25">
      <c r="A141" s="107" t="s">
        <v>19</v>
      </c>
      <c r="B141" s="105">
        <f>K135</f>
        <v>72.999999999999986</v>
      </c>
      <c r="C141" s="105">
        <f>L135</f>
        <v>12.725999999999999</v>
      </c>
      <c r="D141" s="106">
        <f>MAX(K104:K134)</f>
        <v>10.1</v>
      </c>
    </row>
    <row r="142" spans="1:51" x14ac:dyDescent="0.25">
      <c r="A142" s="104" t="s">
        <v>20</v>
      </c>
      <c r="B142" s="105">
        <f>N135</f>
        <v>46.2</v>
      </c>
      <c r="C142" s="105">
        <f>O135</f>
        <v>20.788</v>
      </c>
      <c r="D142" s="106">
        <f>MAX(N106:N131)</f>
        <v>14.2</v>
      </c>
    </row>
    <row r="143" spans="1:51" x14ac:dyDescent="0.25">
      <c r="A143" s="107" t="s">
        <v>21</v>
      </c>
      <c r="B143" s="105">
        <f>Q135</f>
        <v>21.400000000000006</v>
      </c>
      <c r="C143" s="105">
        <f>R135</f>
        <v>14.487</v>
      </c>
      <c r="D143" s="106">
        <f>MAX(Q104:Q134)</f>
        <v>10</v>
      </c>
    </row>
    <row r="144" spans="1:51" x14ac:dyDescent="0.25">
      <c r="A144" s="104" t="s">
        <v>22</v>
      </c>
      <c r="B144" s="105">
        <f>T135</f>
        <v>49.4</v>
      </c>
      <c r="C144" s="105">
        <f>U135</f>
        <v>22.252000000000002</v>
      </c>
      <c r="D144" s="106">
        <f>MAX(T104:T133)</f>
        <v>13</v>
      </c>
    </row>
    <row r="145" spans="1:51" x14ac:dyDescent="0.25">
      <c r="A145" s="107" t="s">
        <v>23</v>
      </c>
      <c r="B145" s="105">
        <f>W135</f>
        <v>51.900000000000006</v>
      </c>
      <c r="C145" s="105">
        <f>X135</f>
        <v>35.961999999999989</v>
      </c>
      <c r="D145" s="106">
        <f>MAX(W104:W134)</f>
        <v>23.7</v>
      </c>
    </row>
    <row r="146" spans="1:51" x14ac:dyDescent="0.25">
      <c r="A146" s="104" t="s">
        <v>24</v>
      </c>
      <c r="B146" s="105">
        <f>Z135</f>
        <v>23.9</v>
      </c>
      <c r="C146" s="105">
        <f>AA135</f>
        <v>23.724999999999998</v>
      </c>
      <c r="D146" s="106">
        <f>MAX(Z104:Z133)</f>
        <v>12.2</v>
      </c>
    </row>
    <row r="147" spans="1:51" x14ac:dyDescent="0.25">
      <c r="A147" s="107" t="s">
        <v>30</v>
      </c>
      <c r="B147" s="108">
        <f>AE135</f>
        <v>0.3</v>
      </c>
      <c r="C147" s="108">
        <f>AF135</f>
        <v>7.2910000000000004</v>
      </c>
      <c r="D147" s="106">
        <f>MAX(AE104:AE134)</f>
        <v>0.3</v>
      </c>
    </row>
    <row r="148" spans="1:51" x14ac:dyDescent="0.25">
      <c r="A148" s="104" t="s">
        <v>31</v>
      </c>
      <c r="B148" s="108">
        <f>AJ135</f>
        <v>0.6</v>
      </c>
      <c r="C148" s="108">
        <f>AK135</f>
        <v>4.1589999999999998</v>
      </c>
      <c r="D148" s="106">
        <f>MAX(AJ104:AJ134)</f>
        <v>0.6</v>
      </c>
    </row>
    <row r="149" spans="1:51" x14ac:dyDescent="0.25">
      <c r="A149" s="109" t="s">
        <v>32</v>
      </c>
      <c r="B149" s="110">
        <f>AP135</f>
        <v>6</v>
      </c>
      <c r="C149" s="110">
        <f>AQ135</f>
        <v>3.176000000000001</v>
      </c>
      <c r="D149" s="106">
        <f>MAX(AP104:AP133)</f>
        <v>4.7</v>
      </c>
    </row>
    <row r="150" spans="1:51" x14ac:dyDescent="0.25">
      <c r="A150" s="111" t="s">
        <v>34</v>
      </c>
      <c r="B150" s="112">
        <f>SUM(B138:B149)</f>
        <v>452.39999999999992</v>
      </c>
      <c r="C150" s="113">
        <f>SUM(C138:C149)</f>
        <v>177.75899999999996</v>
      </c>
    </row>
    <row r="152" spans="1:51" s="4" customFormat="1" ht="15.6" x14ac:dyDescent="0.3">
      <c r="A152" s="772" t="s">
        <v>1</v>
      </c>
      <c r="B152" s="772"/>
      <c r="C152" s="772"/>
      <c r="D152" s="771" t="s">
        <v>2</v>
      </c>
      <c r="E152" s="771"/>
      <c r="F152" s="771"/>
      <c r="G152" s="772" t="s">
        <v>3</v>
      </c>
      <c r="H152" s="772"/>
      <c r="I152" s="772"/>
      <c r="J152" s="773" t="s">
        <v>4</v>
      </c>
      <c r="K152" s="773"/>
      <c r="L152" s="773"/>
      <c r="M152" s="774" t="s">
        <v>5</v>
      </c>
      <c r="N152" s="774"/>
      <c r="O152" s="774"/>
      <c r="P152" s="773" t="s">
        <v>6</v>
      </c>
      <c r="Q152" s="773"/>
      <c r="R152" s="773"/>
      <c r="S152" s="770" t="s">
        <v>7</v>
      </c>
      <c r="T152" s="770"/>
      <c r="U152" s="770"/>
      <c r="V152" s="773" t="s">
        <v>8</v>
      </c>
      <c r="W152" s="773"/>
      <c r="X152" s="773"/>
      <c r="Y152" s="772" t="s">
        <v>9</v>
      </c>
      <c r="Z152" s="772"/>
      <c r="AA152" s="772"/>
      <c r="AB152" s="773" t="s">
        <v>10</v>
      </c>
      <c r="AC152" s="773"/>
      <c r="AD152" s="773"/>
      <c r="AE152" s="773"/>
      <c r="AF152" s="773"/>
      <c r="AG152" s="770" t="s">
        <v>11</v>
      </c>
      <c r="AH152" s="770"/>
      <c r="AI152" s="770"/>
      <c r="AJ152" s="770"/>
      <c r="AK152" s="770"/>
      <c r="AL152" s="3"/>
      <c r="AM152" s="585"/>
      <c r="AN152" s="585"/>
      <c r="AO152" s="771" t="s">
        <v>12</v>
      </c>
      <c r="AP152" s="771"/>
      <c r="AQ152" s="771"/>
      <c r="AR152" s="603"/>
      <c r="AS152" s="603"/>
      <c r="AY152" s="285"/>
    </row>
    <row r="153" spans="1:51" s="4" customFormat="1" x14ac:dyDescent="0.25">
      <c r="A153" s="5" t="s">
        <v>13</v>
      </c>
      <c r="B153" s="6" t="s">
        <v>14</v>
      </c>
      <c r="C153" s="7" t="s">
        <v>15</v>
      </c>
      <c r="D153" s="8" t="s">
        <v>13</v>
      </c>
      <c r="E153" s="9" t="s">
        <v>14</v>
      </c>
      <c r="F153" s="10" t="s">
        <v>15</v>
      </c>
      <c r="G153" s="5" t="s">
        <v>13</v>
      </c>
      <c r="H153" s="6" t="s">
        <v>14</v>
      </c>
      <c r="I153" s="7" t="s">
        <v>15</v>
      </c>
      <c r="J153" s="11" t="s">
        <v>13</v>
      </c>
      <c r="K153" s="12" t="s">
        <v>14</v>
      </c>
      <c r="L153" s="13" t="s">
        <v>15</v>
      </c>
      <c r="M153" s="16" t="s">
        <v>13</v>
      </c>
      <c r="N153" s="6" t="s">
        <v>14</v>
      </c>
      <c r="O153" s="17" t="s">
        <v>15</v>
      </c>
      <c r="P153" s="11" t="s">
        <v>13</v>
      </c>
      <c r="Q153" s="12" t="s">
        <v>14</v>
      </c>
      <c r="R153" s="13" t="s">
        <v>15</v>
      </c>
      <c r="S153" s="5" t="s">
        <v>13</v>
      </c>
      <c r="T153" s="6" t="s">
        <v>14</v>
      </c>
      <c r="U153" s="17" t="s">
        <v>15</v>
      </c>
      <c r="V153" s="11" t="s">
        <v>13</v>
      </c>
      <c r="W153" s="12" t="s">
        <v>14</v>
      </c>
      <c r="X153" s="13" t="s">
        <v>15</v>
      </c>
      <c r="Y153" s="5" t="s">
        <v>13</v>
      </c>
      <c r="Z153" s="6" t="s">
        <v>14</v>
      </c>
      <c r="AA153" s="7" t="s">
        <v>15</v>
      </c>
      <c r="AB153" s="11" t="s">
        <v>13</v>
      </c>
      <c r="AC153" s="14"/>
      <c r="AD153" s="14"/>
      <c r="AE153" s="12" t="s">
        <v>14</v>
      </c>
      <c r="AF153" s="13" t="s">
        <v>15</v>
      </c>
      <c r="AG153" s="5" t="s">
        <v>13</v>
      </c>
      <c r="AH153" s="16"/>
      <c r="AI153" s="16"/>
      <c r="AJ153" s="6" t="s">
        <v>14</v>
      </c>
      <c r="AK153" s="17" t="s">
        <v>15</v>
      </c>
      <c r="AL153" s="17"/>
      <c r="AM153" s="593"/>
      <c r="AN153" s="593"/>
      <c r="AO153" s="8" t="s">
        <v>13</v>
      </c>
      <c r="AP153" s="9" t="s">
        <v>14</v>
      </c>
      <c r="AQ153" s="10" t="s">
        <v>15</v>
      </c>
      <c r="AR153" s="604"/>
      <c r="AS153" s="604"/>
      <c r="AY153" s="285"/>
    </row>
    <row r="154" spans="1:51" s="4" customFormat="1" x14ac:dyDescent="0.25">
      <c r="A154" s="18">
        <v>44470</v>
      </c>
      <c r="B154" s="19">
        <v>0</v>
      </c>
      <c r="C154" s="20">
        <v>0.09</v>
      </c>
      <c r="D154" s="21">
        <v>44501</v>
      </c>
      <c r="E154" s="22">
        <v>18.8</v>
      </c>
      <c r="F154" s="23">
        <v>0.72</v>
      </c>
      <c r="G154" s="24">
        <v>44531</v>
      </c>
      <c r="H154" s="25">
        <v>0</v>
      </c>
      <c r="I154" s="26">
        <v>0.126</v>
      </c>
      <c r="J154" s="27">
        <v>44562</v>
      </c>
      <c r="K154" s="28">
        <v>0</v>
      </c>
      <c r="L154" s="29">
        <v>0.14399999999999999</v>
      </c>
      <c r="M154" s="114">
        <v>44593</v>
      </c>
      <c r="N154" s="31">
        <v>0</v>
      </c>
      <c r="O154" s="115">
        <v>0.104</v>
      </c>
      <c r="P154" s="27">
        <v>44621</v>
      </c>
      <c r="Q154" s="28">
        <v>0</v>
      </c>
      <c r="R154" s="29">
        <v>0.13200000000000001</v>
      </c>
      <c r="S154" s="140">
        <v>44652</v>
      </c>
      <c r="T154" s="35">
        <v>1.9</v>
      </c>
      <c r="U154" s="35">
        <v>0.55500000000000005</v>
      </c>
      <c r="V154" s="116">
        <v>44682</v>
      </c>
      <c r="W154" s="117">
        <v>0</v>
      </c>
      <c r="X154" s="118">
        <v>0.86299999999999999</v>
      </c>
      <c r="Y154" s="140">
        <v>44713</v>
      </c>
      <c r="Z154" s="35">
        <v>0</v>
      </c>
      <c r="AA154" s="35">
        <v>1.0820000000000001</v>
      </c>
      <c r="AB154" s="27">
        <v>44743</v>
      </c>
      <c r="AC154" s="547"/>
      <c r="AD154" s="547"/>
      <c r="AE154" s="28">
        <v>0</v>
      </c>
      <c r="AF154" s="29">
        <v>0.27700000000000002</v>
      </c>
      <c r="AG154" s="30">
        <v>44774</v>
      </c>
      <c r="AH154" s="114"/>
      <c r="AI154" s="114"/>
      <c r="AJ154" s="35">
        <v>0</v>
      </c>
      <c r="AK154" s="43">
        <v>0.16800000000000001</v>
      </c>
      <c r="AL154" s="43"/>
      <c r="AM154" s="598"/>
      <c r="AN154" s="598"/>
      <c r="AO154" s="141">
        <v>44805</v>
      </c>
      <c r="AP154" s="142">
        <v>0</v>
      </c>
      <c r="AQ154" s="142">
        <v>0.14199999999999999</v>
      </c>
      <c r="AR154" s="608"/>
      <c r="AS154" s="608"/>
      <c r="AY154" s="285"/>
    </row>
    <row r="155" spans="1:51" s="4" customFormat="1" x14ac:dyDescent="0.25">
      <c r="A155" s="30">
        <v>44471</v>
      </c>
      <c r="B155" s="31">
        <v>0</v>
      </c>
      <c r="C155" s="32">
        <v>0.09</v>
      </c>
      <c r="D155" s="44">
        <v>44502</v>
      </c>
      <c r="E155" s="47">
        <v>0</v>
      </c>
      <c r="F155" s="48">
        <v>0.81399999999999995</v>
      </c>
      <c r="G155" s="49">
        <v>44532</v>
      </c>
      <c r="H155" s="50">
        <v>8.5</v>
      </c>
      <c r="I155" s="51">
        <v>0.16800000000000001</v>
      </c>
      <c r="J155" s="27">
        <v>44563</v>
      </c>
      <c r="K155" s="28">
        <v>0</v>
      </c>
      <c r="L155" s="29">
        <v>0.14299999999999999</v>
      </c>
      <c r="M155" s="114">
        <v>44594</v>
      </c>
      <c r="N155" s="31">
        <v>0</v>
      </c>
      <c r="O155" s="115">
        <v>0.105</v>
      </c>
      <c r="P155" s="27">
        <v>44622</v>
      </c>
      <c r="Q155" s="28">
        <v>0</v>
      </c>
      <c r="R155" s="29">
        <v>0.127</v>
      </c>
      <c r="S155" s="140">
        <v>44653</v>
      </c>
      <c r="T155" s="35">
        <v>0</v>
      </c>
      <c r="U155" s="35">
        <v>0.51</v>
      </c>
      <c r="V155" s="120">
        <v>44683</v>
      </c>
      <c r="W155" s="121">
        <v>0</v>
      </c>
      <c r="X155" s="122">
        <v>0.97099999999999997</v>
      </c>
      <c r="Y155" s="140">
        <v>44714</v>
      </c>
      <c r="Z155" s="35">
        <v>0</v>
      </c>
      <c r="AA155" s="35">
        <v>0.99199999999999999</v>
      </c>
      <c r="AB155" s="27">
        <v>44744</v>
      </c>
      <c r="AC155" s="547"/>
      <c r="AD155" s="547"/>
      <c r="AE155" s="28">
        <v>0</v>
      </c>
      <c r="AF155" s="29">
        <v>0.27400000000000002</v>
      </c>
      <c r="AG155" s="30">
        <v>44775</v>
      </c>
      <c r="AH155" s="114"/>
      <c r="AI155" s="114"/>
      <c r="AJ155" s="35">
        <v>0</v>
      </c>
      <c r="AK155" s="43">
        <v>0.16800000000000001</v>
      </c>
      <c r="AL155" s="43"/>
      <c r="AM155" s="43"/>
      <c r="AN155" s="43"/>
      <c r="AO155" s="33">
        <v>44806</v>
      </c>
      <c r="AP155" s="28">
        <v>0</v>
      </c>
      <c r="AQ155" s="28">
        <v>0.13500000000000001</v>
      </c>
      <c r="AR155" s="608"/>
      <c r="AS155" s="608"/>
      <c r="AY155" s="285"/>
    </row>
    <row r="156" spans="1:51" s="4" customFormat="1" x14ac:dyDescent="0.25">
      <c r="A156" s="30">
        <v>44472</v>
      </c>
      <c r="B156" s="31">
        <v>6</v>
      </c>
      <c r="C156" s="32">
        <v>9.2999999999999999E-2</v>
      </c>
      <c r="D156" s="44">
        <v>44503</v>
      </c>
      <c r="E156" s="47">
        <v>0.2</v>
      </c>
      <c r="F156" s="48">
        <v>0.40400000000000003</v>
      </c>
      <c r="G156" s="49">
        <v>44533</v>
      </c>
      <c r="H156" s="50">
        <v>0</v>
      </c>
      <c r="I156" s="51">
        <v>0.14099999999999999</v>
      </c>
      <c r="J156" s="27">
        <v>44564</v>
      </c>
      <c r="K156" s="28">
        <v>0</v>
      </c>
      <c r="L156" s="29">
        <v>0.14000000000000001</v>
      </c>
      <c r="M156" s="114">
        <v>44595</v>
      </c>
      <c r="N156" s="31">
        <v>0</v>
      </c>
      <c r="O156" s="115">
        <v>0.104</v>
      </c>
      <c r="P156" s="27">
        <v>44623</v>
      </c>
      <c r="Q156" s="28">
        <v>7.9</v>
      </c>
      <c r="R156" s="29">
        <v>0.13</v>
      </c>
      <c r="S156" s="140">
        <v>44654</v>
      </c>
      <c r="T156" s="35">
        <v>0</v>
      </c>
      <c r="U156" s="35">
        <v>0.48699999999999999</v>
      </c>
      <c r="V156" s="120">
        <v>44684</v>
      </c>
      <c r="W156" s="121">
        <v>4.5999999999999996</v>
      </c>
      <c r="X156" s="122">
        <v>0.995</v>
      </c>
      <c r="Y156" s="140">
        <v>44715</v>
      </c>
      <c r="Z156" s="35">
        <v>0</v>
      </c>
      <c r="AA156" s="35">
        <v>0.95599999999999996</v>
      </c>
      <c r="AB156" s="27">
        <v>44745</v>
      </c>
      <c r="AC156" s="547"/>
      <c r="AD156" s="547"/>
      <c r="AE156" s="28">
        <v>0</v>
      </c>
      <c r="AF156" s="29">
        <v>0.38400000000000001</v>
      </c>
      <c r="AG156" s="30">
        <v>44776</v>
      </c>
      <c r="AH156" s="114"/>
      <c r="AI156" s="114"/>
      <c r="AJ156" s="35">
        <v>0</v>
      </c>
      <c r="AK156" s="43">
        <v>0.16600000000000001</v>
      </c>
      <c r="AL156" s="43"/>
      <c r="AM156" s="43"/>
      <c r="AN156" s="43"/>
      <c r="AO156" s="33">
        <v>44807</v>
      </c>
      <c r="AP156" s="28">
        <v>0</v>
      </c>
      <c r="AQ156" s="28">
        <v>0.13300000000000001</v>
      </c>
      <c r="AR156" s="608"/>
      <c r="AS156" s="608"/>
      <c r="AY156" s="285"/>
    </row>
    <row r="157" spans="1:51" s="4" customFormat="1" x14ac:dyDescent="0.25">
      <c r="A157" s="30">
        <v>44473</v>
      </c>
      <c r="B157" s="31">
        <v>0</v>
      </c>
      <c r="C157" s="32">
        <v>0.105</v>
      </c>
      <c r="D157" s="44">
        <v>44504</v>
      </c>
      <c r="E157" s="47">
        <v>0</v>
      </c>
      <c r="F157" s="48">
        <v>0.314</v>
      </c>
      <c r="G157" s="49">
        <v>44534</v>
      </c>
      <c r="H157" s="50">
        <v>0</v>
      </c>
      <c r="I157" s="51">
        <v>0.13200000000000001</v>
      </c>
      <c r="J157" s="27">
        <v>44565</v>
      </c>
      <c r="K157" s="28">
        <v>0.1</v>
      </c>
      <c r="L157" s="29">
        <v>0.13900000000000001</v>
      </c>
      <c r="M157" s="114">
        <v>44596</v>
      </c>
      <c r="N157" s="31">
        <v>0</v>
      </c>
      <c r="O157" s="115">
        <v>0.105</v>
      </c>
      <c r="P157" s="27">
        <v>44624</v>
      </c>
      <c r="Q157" s="28">
        <v>13.2</v>
      </c>
      <c r="R157" s="29">
        <v>0.159</v>
      </c>
      <c r="S157" s="140">
        <v>44655</v>
      </c>
      <c r="T157" s="35">
        <v>0.6</v>
      </c>
      <c r="U157" s="35">
        <v>0.46200000000000002</v>
      </c>
      <c r="V157" s="120">
        <v>44685</v>
      </c>
      <c r="W157" s="121">
        <v>18.899999999999999</v>
      </c>
      <c r="X157" s="122">
        <v>0.97899999999999998</v>
      </c>
      <c r="Y157" s="140">
        <v>44716</v>
      </c>
      <c r="Z157" s="35">
        <v>0</v>
      </c>
      <c r="AA157" s="35">
        <v>0.90300000000000002</v>
      </c>
      <c r="AB157" s="27">
        <v>44746</v>
      </c>
      <c r="AC157" s="547"/>
      <c r="AD157" s="547"/>
      <c r="AE157" s="28">
        <v>0</v>
      </c>
      <c r="AF157" s="29">
        <v>0.26100000000000001</v>
      </c>
      <c r="AG157" s="30">
        <v>44777</v>
      </c>
      <c r="AH157" s="114"/>
      <c r="AI157" s="114"/>
      <c r="AJ157" s="35">
        <v>0</v>
      </c>
      <c r="AK157" s="43">
        <v>0.16</v>
      </c>
      <c r="AL157" s="43"/>
      <c r="AM157" s="43"/>
      <c r="AN157" s="43"/>
      <c r="AO157" s="33">
        <v>44808</v>
      </c>
      <c r="AP157" s="28">
        <v>0</v>
      </c>
      <c r="AQ157" s="28">
        <v>0.129</v>
      </c>
      <c r="AR157" s="608"/>
      <c r="AS157" s="608"/>
      <c r="AY157" s="285"/>
    </row>
    <row r="158" spans="1:51" x14ac:dyDescent="0.25">
      <c r="A158" s="30">
        <v>44474</v>
      </c>
      <c r="B158" s="31">
        <v>0</v>
      </c>
      <c r="C158" s="32">
        <v>9.9000000000000005E-2</v>
      </c>
      <c r="D158" s="44">
        <v>44505</v>
      </c>
      <c r="E158" s="47">
        <v>0</v>
      </c>
      <c r="F158" s="48">
        <v>0.27100000000000002</v>
      </c>
      <c r="G158" s="49">
        <v>44535</v>
      </c>
      <c r="H158" s="50">
        <v>0</v>
      </c>
      <c r="I158" s="51">
        <v>0.124</v>
      </c>
      <c r="J158" s="27">
        <v>44566</v>
      </c>
      <c r="K158" s="28">
        <v>0.3</v>
      </c>
      <c r="L158" s="29">
        <v>0.13700000000000001</v>
      </c>
      <c r="M158" s="114">
        <v>44597</v>
      </c>
      <c r="N158" s="31">
        <v>1.9</v>
      </c>
      <c r="O158" s="115">
        <v>0.108</v>
      </c>
      <c r="P158" s="27">
        <v>44625</v>
      </c>
      <c r="Q158" s="28">
        <v>0</v>
      </c>
      <c r="R158" s="29">
        <v>0.15</v>
      </c>
      <c r="S158" s="140">
        <v>44656</v>
      </c>
      <c r="T158" s="35">
        <v>14.9</v>
      </c>
      <c r="U158" s="35">
        <v>0.47299999999999998</v>
      </c>
      <c r="V158" s="120">
        <v>44686</v>
      </c>
      <c r="W158" s="121">
        <v>0.1</v>
      </c>
      <c r="X158" s="122">
        <v>0.90100000000000002</v>
      </c>
      <c r="Y158" s="140">
        <v>44717</v>
      </c>
      <c r="Z158" s="35">
        <v>0</v>
      </c>
      <c r="AA158" s="35">
        <v>0.86799999999999999</v>
      </c>
      <c r="AB158" s="27">
        <v>44747</v>
      </c>
      <c r="AC158" s="547"/>
      <c r="AD158" s="547"/>
      <c r="AE158" s="28">
        <v>0</v>
      </c>
      <c r="AF158" s="29">
        <v>0.254</v>
      </c>
      <c r="AG158" s="30">
        <v>44778</v>
      </c>
      <c r="AH158" s="114"/>
      <c r="AI158" s="114"/>
      <c r="AJ158" s="35">
        <v>0</v>
      </c>
      <c r="AK158" s="43">
        <v>0.16</v>
      </c>
      <c r="AL158" s="43"/>
      <c r="AM158" s="43"/>
      <c r="AN158" s="43"/>
      <c r="AO158" s="33">
        <v>44809</v>
      </c>
      <c r="AP158" s="28">
        <v>0</v>
      </c>
      <c r="AQ158" s="28">
        <v>0.125</v>
      </c>
      <c r="AR158" s="608"/>
      <c r="AS158" s="608"/>
    </row>
    <row r="159" spans="1:51" x14ac:dyDescent="0.25">
      <c r="A159" s="30">
        <v>44475</v>
      </c>
      <c r="B159" s="31">
        <v>0</v>
      </c>
      <c r="C159" s="32">
        <v>9.4E-2</v>
      </c>
      <c r="D159" s="44">
        <v>44506</v>
      </c>
      <c r="E159" s="47">
        <v>0</v>
      </c>
      <c r="F159" s="48">
        <v>0.253</v>
      </c>
      <c r="G159" s="49">
        <v>44536</v>
      </c>
      <c r="H159" s="50">
        <v>0</v>
      </c>
      <c r="I159" s="51">
        <v>0.122</v>
      </c>
      <c r="J159" s="27">
        <v>44567</v>
      </c>
      <c r="K159" s="28">
        <v>5.5</v>
      </c>
      <c r="L159" s="29">
        <v>0.15</v>
      </c>
      <c r="M159" s="114">
        <v>44598</v>
      </c>
      <c r="N159" s="31">
        <v>0</v>
      </c>
      <c r="O159" s="115">
        <v>0.111</v>
      </c>
      <c r="P159" s="27">
        <v>44626</v>
      </c>
      <c r="Q159" s="28">
        <v>0</v>
      </c>
      <c r="R159" s="29">
        <v>0.14399999999999999</v>
      </c>
      <c r="S159" s="140">
        <v>44657</v>
      </c>
      <c r="T159" s="35">
        <v>0.1</v>
      </c>
      <c r="U159" s="35">
        <v>0.44600000000000001</v>
      </c>
      <c r="V159" s="120">
        <v>44687</v>
      </c>
      <c r="W159" s="121">
        <v>0</v>
      </c>
      <c r="X159" s="122">
        <v>0.89300000000000002</v>
      </c>
      <c r="Y159" s="140">
        <v>44718</v>
      </c>
      <c r="Z159" s="35">
        <v>0</v>
      </c>
      <c r="AA159" s="35">
        <v>0.78200000000000003</v>
      </c>
      <c r="AB159" s="27">
        <v>44748</v>
      </c>
      <c r="AC159" s="547"/>
      <c r="AD159" s="547"/>
      <c r="AE159" s="28">
        <v>0</v>
      </c>
      <c r="AF159" s="29">
        <v>0.25700000000000001</v>
      </c>
      <c r="AG159" s="30">
        <v>44779</v>
      </c>
      <c r="AH159" s="114"/>
      <c r="AI159" s="114"/>
      <c r="AJ159" s="35">
        <v>0</v>
      </c>
      <c r="AK159" s="43">
        <v>0.159</v>
      </c>
      <c r="AL159" s="43"/>
      <c r="AM159" s="43"/>
      <c r="AN159" s="43"/>
      <c r="AO159" s="33">
        <v>44810</v>
      </c>
      <c r="AP159" s="28">
        <v>0</v>
      </c>
      <c r="AQ159" s="28">
        <v>0.124</v>
      </c>
      <c r="AR159" s="608"/>
      <c r="AS159" s="608"/>
    </row>
    <row r="160" spans="1:51" x14ac:dyDescent="0.25">
      <c r="A160" s="30">
        <v>44476</v>
      </c>
      <c r="B160" s="31">
        <v>0</v>
      </c>
      <c r="C160" s="32">
        <v>9.2999999999999999E-2</v>
      </c>
      <c r="D160" s="44">
        <v>44507</v>
      </c>
      <c r="E160" s="47">
        <v>0</v>
      </c>
      <c r="F160" s="48">
        <v>0.22900000000000001</v>
      </c>
      <c r="G160" s="49">
        <v>44537</v>
      </c>
      <c r="H160" s="50">
        <v>0</v>
      </c>
      <c r="I160" s="51">
        <v>0.123</v>
      </c>
      <c r="J160" s="27">
        <v>44568</v>
      </c>
      <c r="K160" s="28">
        <v>0</v>
      </c>
      <c r="L160" s="29">
        <v>0.13800000000000001</v>
      </c>
      <c r="M160" s="114">
        <v>44599</v>
      </c>
      <c r="N160" s="31">
        <v>0</v>
      </c>
      <c r="O160" s="115">
        <v>0.106</v>
      </c>
      <c r="P160" s="27">
        <v>44627</v>
      </c>
      <c r="Q160" s="28">
        <v>1</v>
      </c>
      <c r="R160" s="29">
        <v>0.13800000000000001</v>
      </c>
      <c r="S160" s="140">
        <v>44658</v>
      </c>
      <c r="T160" s="35">
        <v>0.1</v>
      </c>
      <c r="U160" s="35">
        <v>0.41699999999999998</v>
      </c>
      <c r="V160" s="120">
        <v>44688</v>
      </c>
      <c r="W160" s="121">
        <v>0</v>
      </c>
      <c r="X160" s="122">
        <v>0.97799999999999998</v>
      </c>
      <c r="Y160" s="140">
        <v>44719</v>
      </c>
      <c r="Z160" s="35">
        <v>0</v>
      </c>
      <c r="AA160" s="35">
        <v>0.74399999999999999</v>
      </c>
      <c r="AB160" s="27">
        <v>44749</v>
      </c>
      <c r="AC160" s="547"/>
      <c r="AD160" s="547"/>
      <c r="AE160" s="28">
        <v>0</v>
      </c>
      <c r="AF160" s="29">
        <v>0.255</v>
      </c>
      <c r="AG160" s="30">
        <v>44780</v>
      </c>
      <c r="AH160" s="114"/>
      <c r="AI160" s="114"/>
      <c r="AJ160" s="35">
        <v>0</v>
      </c>
      <c r="AK160" s="43">
        <v>0.158</v>
      </c>
      <c r="AL160" s="43"/>
      <c r="AM160" s="43"/>
      <c r="AN160" s="43"/>
      <c r="AO160" s="33">
        <v>44811</v>
      </c>
      <c r="AP160" s="28">
        <v>0</v>
      </c>
      <c r="AQ160" s="28">
        <v>0.124</v>
      </c>
      <c r="AR160" s="608"/>
      <c r="AS160" s="608"/>
    </row>
    <row r="161" spans="1:45" x14ac:dyDescent="0.25">
      <c r="A161" s="30">
        <v>44477</v>
      </c>
      <c r="B161" s="31">
        <v>0</v>
      </c>
      <c r="C161" s="32">
        <v>9.1999999999999998E-2</v>
      </c>
      <c r="D161" s="44">
        <v>44508</v>
      </c>
      <c r="E161" s="47">
        <v>0</v>
      </c>
      <c r="F161" s="48">
        <v>0.183</v>
      </c>
      <c r="G161" s="49">
        <v>44538</v>
      </c>
      <c r="H161" s="50">
        <v>3</v>
      </c>
      <c r="I161" s="51">
        <v>0.158</v>
      </c>
      <c r="J161" s="27">
        <v>44569</v>
      </c>
      <c r="K161" s="28">
        <v>0</v>
      </c>
      <c r="L161" s="29">
        <v>0.13600000000000001</v>
      </c>
      <c r="M161" s="114">
        <v>44600</v>
      </c>
      <c r="N161" s="31">
        <v>0</v>
      </c>
      <c r="O161" s="115">
        <v>0.107</v>
      </c>
      <c r="P161" s="27">
        <v>44628</v>
      </c>
      <c r="Q161" s="28">
        <v>0</v>
      </c>
      <c r="R161" s="29">
        <v>0.13200000000000001</v>
      </c>
      <c r="S161" s="140">
        <v>44659</v>
      </c>
      <c r="T161" s="35">
        <v>0</v>
      </c>
      <c r="U161" s="35">
        <v>0.41199999999999998</v>
      </c>
      <c r="V161" s="120">
        <v>44689</v>
      </c>
      <c r="W161" s="121">
        <v>0</v>
      </c>
      <c r="X161" s="122">
        <v>1.1459999999999999</v>
      </c>
      <c r="Y161" s="140">
        <v>44720</v>
      </c>
      <c r="Z161" s="35">
        <v>0</v>
      </c>
      <c r="AA161" s="35">
        <v>0.72699999999999998</v>
      </c>
      <c r="AB161" s="27">
        <v>44750</v>
      </c>
      <c r="AC161" s="547"/>
      <c r="AD161" s="547"/>
      <c r="AE161" s="28">
        <v>0</v>
      </c>
      <c r="AF161" s="29">
        <v>0.248</v>
      </c>
      <c r="AG161" s="30">
        <v>44781</v>
      </c>
      <c r="AH161" s="114"/>
      <c r="AI161" s="114"/>
      <c r="AJ161" s="35">
        <v>0</v>
      </c>
      <c r="AK161" s="43">
        <v>0.158</v>
      </c>
      <c r="AL161" s="43"/>
      <c r="AM161" s="43"/>
      <c r="AN161" s="43"/>
      <c r="AO161" s="33">
        <v>44812</v>
      </c>
      <c r="AP161" s="28">
        <v>0</v>
      </c>
      <c r="AQ161" s="28">
        <v>0.122</v>
      </c>
      <c r="AR161" s="608"/>
      <c r="AS161" s="608"/>
    </row>
    <row r="162" spans="1:45" x14ac:dyDescent="0.25">
      <c r="A162" s="30">
        <v>44478</v>
      </c>
      <c r="B162" s="31">
        <v>0</v>
      </c>
      <c r="C162" s="32">
        <v>9.0999999999999998E-2</v>
      </c>
      <c r="D162" s="44">
        <v>44509</v>
      </c>
      <c r="E162" s="47">
        <v>0</v>
      </c>
      <c r="F162" s="48">
        <v>0.16</v>
      </c>
      <c r="G162" s="49">
        <v>44539</v>
      </c>
      <c r="H162" s="50">
        <v>0</v>
      </c>
      <c r="I162" s="51">
        <v>0.14599999999999999</v>
      </c>
      <c r="J162" s="27">
        <v>44570</v>
      </c>
      <c r="K162" s="28">
        <v>0</v>
      </c>
      <c r="L162" s="29">
        <v>0.13500000000000001</v>
      </c>
      <c r="M162" s="114">
        <v>44601</v>
      </c>
      <c r="N162" s="31">
        <v>0</v>
      </c>
      <c r="O162" s="115">
        <v>0.105</v>
      </c>
      <c r="P162" s="27">
        <v>44629</v>
      </c>
      <c r="Q162" s="28">
        <v>0</v>
      </c>
      <c r="R162" s="29">
        <v>0.129</v>
      </c>
      <c r="S162" s="140">
        <v>44660</v>
      </c>
      <c r="T162" s="35">
        <v>0</v>
      </c>
      <c r="U162" s="35">
        <v>0.40699999999999997</v>
      </c>
      <c r="V162" s="120">
        <v>44690</v>
      </c>
      <c r="W162" s="121">
        <v>0</v>
      </c>
      <c r="X162" s="122">
        <v>1.361</v>
      </c>
      <c r="Y162" s="140">
        <v>44721</v>
      </c>
      <c r="Z162" s="35">
        <v>0</v>
      </c>
      <c r="AA162" s="35">
        <v>0.71499999999999997</v>
      </c>
      <c r="AB162" s="27">
        <v>44751</v>
      </c>
      <c r="AC162" s="547"/>
      <c r="AD162" s="547"/>
      <c r="AE162" s="28">
        <v>0</v>
      </c>
      <c r="AF162" s="29">
        <v>0.246</v>
      </c>
      <c r="AG162" s="30">
        <v>44782</v>
      </c>
      <c r="AH162" s="114"/>
      <c r="AI162" s="114"/>
      <c r="AJ162" s="35">
        <v>0</v>
      </c>
      <c r="AK162" s="43">
        <v>0.157</v>
      </c>
      <c r="AL162" s="43"/>
      <c r="AM162" s="43"/>
      <c r="AN162" s="43"/>
      <c r="AO162" s="33">
        <v>44813</v>
      </c>
      <c r="AP162" s="28">
        <v>0</v>
      </c>
      <c r="AQ162" s="28">
        <v>0.11700000000000001</v>
      </c>
      <c r="AR162" s="608"/>
      <c r="AS162" s="608"/>
    </row>
    <row r="163" spans="1:45" x14ac:dyDescent="0.25">
      <c r="A163" s="30">
        <v>44479</v>
      </c>
      <c r="B163" s="31">
        <v>0</v>
      </c>
      <c r="C163" s="32">
        <v>9.7000000000000003E-2</v>
      </c>
      <c r="D163" s="44">
        <v>44510</v>
      </c>
      <c r="E163" s="47">
        <v>0</v>
      </c>
      <c r="F163" s="48">
        <v>0.156</v>
      </c>
      <c r="G163" s="49">
        <v>44540</v>
      </c>
      <c r="H163" s="50">
        <v>0</v>
      </c>
      <c r="I163" s="51">
        <v>0.13200000000000001</v>
      </c>
      <c r="J163" s="27">
        <v>44571</v>
      </c>
      <c r="K163" s="28">
        <v>0</v>
      </c>
      <c r="L163" s="29">
        <v>0.13200000000000001</v>
      </c>
      <c r="M163" s="114">
        <v>44602</v>
      </c>
      <c r="N163" s="31">
        <v>0</v>
      </c>
      <c r="O163" s="115">
        <v>0.104</v>
      </c>
      <c r="P163" s="27">
        <v>44630</v>
      </c>
      <c r="Q163" s="28">
        <v>0</v>
      </c>
      <c r="R163" s="29">
        <v>0.13100000000000001</v>
      </c>
      <c r="S163" s="140">
        <v>44661</v>
      </c>
      <c r="T163" s="35">
        <v>0</v>
      </c>
      <c r="U163" s="35">
        <v>0.44</v>
      </c>
      <c r="V163" s="120">
        <v>44691</v>
      </c>
      <c r="W163" s="121">
        <v>0</v>
      </c>
      <c r="X163" s="122">
        <v>1.4650000000000001</v>
      </c>
      <c r="Y163" s="140">
        <v>44722</v>
      </c>
      <c r="Z163" s="35">
        <v>0</v>
      </c>
      <c r="AA163" s="35">
        <v>0.69699999999999995</v>
      </c>
      <c r="AB163" s="27">
        <v>44752</v>
      </c>
      <c r="AC163" s="547"/>
      <c r="AD163" s="547"/>
      <c r="AE163" s="28">
        <v>0</v>
      </c>
      <c r="AF163" s="29">
        <v>0.23899999999999999</v>
      </c>
      <c r="AG163" s="30">
        <v>44783</v>
      </c>
      <c r="AH163" s="114"/>
      <c r="AI163" s="114"/>
      <c r="AJ163" s="35">
        <v>0.5</v>
      </c>
      <c r="AK163" s="43">
        <v>0.155</v>
      </c>
      <c r="AL163" s="43"/>
      <c r="AM163" s="43"/>
      <c r="AN163" s="43"/>
      <c r="AO163" s="33">
        <v>44814</v>
      </c>
      <c r="AP163" s="28">
        <v>0</v>
      </c>
      <c r="AQ163" s="28">
        <v>0.11700000000000001</v>
      </c>
      <c r="AR163" s="608"/>
      <c r="AS163" s="608"/>
    </row>
    <row r="164" spans="1:45" x14ac:dyDescent="0.25">
      <c r="A164" s="30">
        <v>44480</v>
      </c>
      <c r="B164" s="31">
        <v>0</v>
      </c>
      <c r="C164" s="32">
        <v>0.10199999999999999</v>
      </c>
      <c r="D164" s="44">
        <v>44511</v>
      </c>
      <c r="E164" s="47">
        <v>0</v>
      </c>
      <c r="F164" s="48">
        <v>0.152</v>
      </c>
      <c r="G164" s="49">
        <v>44541</v>
      </c>
      <c r="H164" s="50">
        <v>0</v>
      </c>
      <c r="I164" s="51">
        <v>0.13600000000000001</v>
      </c>
      <c r="J164" s="27">
        <v>44572</v>
      </c>
      <c r="K164" s="28">
        <v>0</v>
      </c>
      <c r="L164" s="29">
        <v>0.129</v>
      </c>
      <c r="M164" s="114">
        <v>44603</v>
      </c>
      <c r="N164" s="31">
        <v>0</v>
      </c>
      <c r="O164" s="115">
        <v>0.105</v>
      </c>
      <c r="P164" s="27">
        <v>44631</v>
      </c>
      <c r="Q164" s="28">
        <v>7.8</v>
      </c>
      <c r="R164" s="29">
        <v>0.13600000000000001</v>
      </c>
      <c r="S164" s="140">
        <v>44662</v>
      </c>
      <c r="T164" s="35">
        <v>0</v>
      </c>
      <c r="U164" s="35">
        <v>0.46300000000000002</v>
      </c>
      <c r="V164" s="120">
        <v>44692</v>
      </c>
      <c r="W164" s="121">
        <v>0</v>
      </c>
      <c r="X164" s="122">
        <v>1.7230000000000001</v>
      </c>
      <c r="Y164" s="140">
        <v>44723</v>
      </c>
      <c r="Z164" s="35">
        <v>0</v>
      </c>
      <c r="AA164" s="35">
        <v>0.67700000000000005</v>
      </c>
      <c r="AB164" s="27">
        <v>44753</v>
      </c>
      <c r="AC164" s="547"/>
      <c r="AD164" s="547"/>
      <c r="AE164" s="28">
        <v>0</v>
      </c>
      <c r="AF164" s="29">
        <v>0.23</v>
      </c>
      <c r="AG164" s="30">
        <v>44784</v>
      </c>
      <c r="AH164" s="114"/>
      <c r="AI164" s="114"/>
      <c r="AJ164" s="35">
        <v>0</v>
      </c>
      <c r="AK164" s="43">
        <v>0.157</v>
      </c>
      <c r="AL164" s="43"/>
      <c r="AM164" s="43"/>
      <c r="AN164" s="43"/>
      <c r="AO164" s="33">
        <v>44815</v>
      </c>
      <c r="AP164" s="28">
        <v>0</v>
      </c>
      <c r="AQ164" s="28">
        <v>0.11600000000000001</v>
      </c>
      <c r="AR164" s="608"/>
      <c r="AS164" s="608"/>
    </row>
    <row r="165" spans="1:45" x14ac:dyDescent="0.25">
      <c r="A165" s="30">
        <v>44481</v>
      </c>
      <c r="B165" s="31">
        <v>0</v>
      </c>
      <c r="C165" s="32">
        <v>0.10100000000000001</v>
      </c>
      <c r="D165" s="44">
        <v>44512</v>
      </c>
      <c r="E165" s="47">
        <v>0</v>
      </c>
      <c r="F165" s="48">
        <v>0.14199999999999999</v>
      </c>
      <c r="G165" s="49">
        <v>44542</v>
      </c>
      <c r="H165" s="50">
        <v>0</v>
      </c>
      <c r="I165" s="51">
        <v>0.13500000000000001</v>
      </c>
      <c r="J165" s="27">
        <v>44573</v>
      </c>
      <c r="K165" s="28">
        <v>0</v>
      </c>
      <c r="L165" s="29">
        <v>0.128</v>
      </c>
      <c r="M165" s="114">
        <v>44604</v>
      </c>
      <c r="N165" s="31">
        <v>0</v>
      </c>
      <c r="O165" s="115">
        <v>0.105</v>
      </c>
      <c r="P165" s="27">
        <v>44632</v>
      </c>
      <c r="Q165" s="28">
        <v>0.8</v>
      </c>
      <c r="R165" s="29">
        <v>0.16500000000000001</v>
      </c>
      <c r="S165" s="140">
        <v>44663</v>
      </c>
      <c r="T165" s="35">
        <v>3.2</v>
      </c>
      <c r="U165" s="35">
        <v>0.50700000000000001</v>
      </c>
      <c r="V165" s="120">
        <v>44693</v>
      </c>
      <c r="W165" s="121">
        <v>0</v>
      </c>
      <c r="X165" s="122">
        <v>1.7030000000000001</v>
      </c>
      <c r="Y165" s="140">
        <v>44724</v>
      </c>
      <c r="Z165" s="35">
        <v>0</v>
      </c>
      <c r="AA165" s="35">
        <v>0.65900000000000003</v>
      </c>
      <c r="AB165" s="27">
        <v>44754</v>
      </c>
      <c r="AC165" s="547"/>
      <c r="AD165" s="547"/>
      <c r="AE165" s="28">
        <v>0</v>
      </c>
      <c r="AF165" s="29">
        <v>0.224</v>
      </c>
      <c r="AG165" s="30">
        <v>44785</v>
      </c>
      <c r="AH165" s="114"/>
      <c r="AI165" s="114"/>
      <c r="AJ165" s="35">
        <v>0</v>
      </c>
      <c r="AK165" s="43">
        <v>0.14599999999999999</v>
      </c>
      <c r="AL165" s="43"/>
      <c r="AM165" s="43"/>
      <c r="AN165" s="43"/>
      <c r="AO165" s="33">
        <v>44816</v>
      </c>
      <c r="AP165" s="28">
        <v>0</v>
      </c>
      <c r="AQ165" s="28">
        <v>0.114</v>
      </c>
      <c r="AR165" s="608"/>
      <c r="AS165" s="608"/>
    </row>
    <row r="166" spans="1:45" x14ac:dyDescent="0.25">
      <c r="A166" s="30">
        <v>44482</v>
      </c>
      <c r="B166" s="31">
        <v>0</v>
      </c>
      <c r="C166" s="32">
        <v>9.6000000000000002E-2</v>
      </c>
      <c r="D166" s="44">
        <v>44513</v>
      </c>
      <c r="E166" s="47">
        <v>0</v>
      </c>
      <c r="F166" s="48">
        <v>0.13800000000000001</v>
      </c>
      <c r="G166" s="49">
        <v>44543</v>
      </c>
      <c r="H166" s="50">
        <v>0</v>
      </c>
      <c r="I166" s="51">
        <v>0.13200000000000001</v>
      </c>
      <c r="J166" s="27">
        <v>44574</v>
      </c>
      <c r="K166" s="28">
        <v>0</v>
      </c>
      <c r="L166" s="29">
        <v>0.125</v>
      </c>
      <c r="M166" s="114">
        <v>44605</v>
      </c>
      <c r="N166" s="31">
        <v>0</v>
      </c>
      <c r="O166" s="115">
        <v>0.106</v>
      </c>
      <c r="P166" s="27">
        <v>44633</v>
      </c>
      <c r="Q166" s="28">
        <v>0.2</v>
      </c>
      <c r="R166" s="29">
        <v>0.16300000000000001</v>
      </c>
      <c r="S166" s="140">
        <v>44664</v>
      </c>
      <c r="T166" s="35">
        <v>2.8</v>
      </c>
      <c r="U166" s="35">
        <v>0.51200000000000001</v>
      </c>
      <c r="V166" s="120">
        <v>44694</v>
      </c>
      <c r="W166" s="121">
        <v>0</v>
      </c>
      <c r="X166" s="122">
        <v>1.647</v>
      </c>
      <c r="Y166" s="140">
        <v>44725</v>
      </c>
      <c r="Z166" s="35">
        <v>0</v>
      </c>
      <c r="AA166" s="35">
        <v>0.61599999999999999</v>
      </c>
      <c r="AB166" s="27">
        <v>44755</v>
      </c>
      <c r="AC166" s="547"/>
      <c r="AD166" s="547"/>
      <c r="AE166" s="28">
        <v>0</v>
      </c>
      <c r="AF166" s="29">
        <v>0.219</v>
      </c>
      <c r="AG166" s="30">
        <v>44786</v>
      </c>
      <c r="AH166" s="114"/>
      <c r="AI166" s="114"/>
      <c r="AJ166" s="35">
        <v>0.2</v>
      </c>
      <c r="AK166" s="43">
        <v>0.14799999999999999</v>
      </c>
      <c r="AL166" s="43"/>
      <c r="AM166" s="43"/>
      <c r="AN166" s="43"/>
      <c r="AO166" s="33">
        <v>44817</v>
      </c>
      <c r="AP166" s="28">
        <v>3.2</v>
      </c>
      <c r="AQ166" s="28">
        <v>0.13800000000000001</v>
      </c>
      <c r="AR166" s="608"/>
      <c r="AS166" s="608"/>
    </row>
    <row r="167" spans="1:45" x14ac:dyDescent="0.25">
      <c r="A167" s="30">
        <v>44483</v>
      </c>
      <c r="B167" s="31">
        <v>0</v>
      </c>
      <c r="C167" s="32">
        <v>0.10100000000000001</v>
      </c>
      <c r="D167" s="44">
        <v>44514</v>
      </c>
      <c r="E167" s="47">
        <v>0</v>
      </c>
      <c r="F167" s="48">
        <v>0.13</v>
      </c>
      <c r="G167" s="49">
        <v>44544</v>
      </c>
      <c r="H167" s="50">
        <v>0</v>
      </c>
      <c r="I167" s="51">
        <v>0.12</v>
      </c>
      <c r="J167" s="27">
        <v>44575</v>
      </c>
      <c r="K167" s="28">
        <v>0</v>
      </c>
      <c r="L167" s="29">
        <v>0.123</v>
      </c>
      <c r="M167" s="114">
        <v>44606</v>
      </c>
      <c r="N167" s="31">
        <v>0</v>
      </c>
      <c r="O167" s="115">
        <v>0.105</v>
      </c>
      <c r="P167" s="27">
        <v>44634</v>
      </c>
      <c r="Q167" s="28">
        <v>8.5</v>
      </c>
      <c r="R167" s="29">
        <v>0.17899999999999999</v>
      </c>
      <c r="S167" s="140">
        <v>44665</v>
      </c>
      <c r="T167" s="35">
        <v>0</v>
      </c>
      <c r="U167" s="35">
        <v>0.51</v>
      </c>
      <c r="V167" s="120">
        <v>44695</v>
      </c>
      <c r="W167" s="121">
        <v>0</v>
      </c>
      <c r="X167" s="122">
        <v>1.7969999999999999</v>
      </c>
      <c r="Y167" s="140">
        <v>44726</v>
      </c>
      <c r="Z167" s="35">
        <v>0</v>
      </c>
      <c r="AA167" s="35">
        <v>0.58699999999999997</v>
      </c>
      <c r="AB167" s="27">
        <v>44756</v>
      </c>
      <c r="AC167" s="547"/>
      <c r="AD167" s="547"/>
      <c r="AE167" s="28">
        <v>0</v>
      </c>
      <c r="AF167" s="29">
        <v>0.217</v>
      </c>
      <c r="AG167" s="30">
        <v>44787</v>
      </c>
      <c r="AH167" s="114"/>
      <c r="AI167" s="114"/>
      <c r="AJ167" s="35">
        <v>0</v>
      </c>
      <c r="AK167" s="43">
        <v>0.14399999999999999</v>
      </c>
      <c r="AL167" s="43"/>
      <c r="AM167" s="43"/>
      <c r="AN167" s="43"/>
      <c r="AO167" s="33">
        <v>44818</v>
      </c>
      <c r="AP167" s="28">
        <v>0</v>
      </c>
      <c r="AQ167" s="28">
        <v>0.13400000000000001</v>
      </c>
      <c r="AR167" s="608"/>
      <c r="AS167" s="608"/>
    </row>
    <row r="168" spans="1:45" x14ac:dyDescent="0.25">
      <c r="A168" s="30">
        <v>44484</v>
      </c>
      <c r="B168" s="31">
        <v>0</v>
      </c>
      <c r="C168" s="32">
        <v>0.10199999999999999</v>
      </c>
      <c r="D168" s="44">
        <v>44515</v>
      </c>
      <c r="E168" s="47">
        <v>0</v>
      </c>
      <c r="F168" s="48">
        <v>0.125</v>
      </c>
      <c r="G168" s="49">
        <v>44545</v>
      </c>
      <c r="H168" s="50">
        <v>0</v>
      </c>
      <c r="I168" s="51">
        <v>0.12</v>
      </c>
      <c r="J168" s="27">
        <v>44576</v>
      </c>
      <c r="K168" s="28">
        <v>0</v>
      </c>
      <c r="L168" s="29">
        <v>0.125</v>
      </c>
      <c r="M168" s="114">
        <v>44607</v>
      </c>
      <c r="N168" s="31">
        <v>0</v>
      </c>
      <c r="O168" s="115">
        <v>0.105</v>
      </c>
      <c r="P168" s="27">
        <v>44635</v>
      </c>
      <c r="Q168" s="28">
        <v>6.8</v>
      </c>
      <c r="R168" s="29">
        <v>0.189</v>
      </c>
      <c r="S168" s="140">
        <v>44666</v>
      </c>
      <c r="T168" s="35">
        <v>0</v>
      </c>
      <c r="U168" s="35">
        <v>0.49299999999999999</v>
      </c>
      <c r="V168" s="120">
        <v>44696</v>
      </c>
      <c r="W168" s="121">
        <v>0</v>
      </c>
      <c r="X168" s="122">
        <v>2.0329999999999999</v>
      </c>
      <c r="Y168" s="140">
        <v>44727</v>
      </c>
      <c r="Z168" s="35">
        <v>0</v>
      </c>
      <c r="AA168" s="35">
        <v>0.55300000000000005</v>
      </c>
      <c r="AB168" s="27">
        <v>44757</v>
      </c>
      <c r="AC168" s="547"/>
      <c r="AD168" s="547"/>
      <c r="AE168" s="28">
        <v>0</v>
      </c>
      <c r="AF168" s="29">
        <v>0.22</v>
      </c>
      <c r="AG168" s="30">
        <v>44788</v>
      </c>
      <c r="AH168" s="114"/>
      <c r="AI168" s="114"/>
      <c r="AJ168" s="35">
        <v>0</v>
      </c>
      <c r="AK168" s="43">
        <v>0.13400000000000001</v>
      </c>
      <c r="AL168" s="43"/>
      <c r="AM168" s="43"/>
      <c r="AN168" s="43"/>
      <c r="AO168" s="33">
        <v>44819</v>
      </c>
      <c r="AP168" s="28">
        <v>0</v>
      </c>
      <c r="AQ168" s="28">
        <v>0.127</v>
      </c>
      <c r="AR168" s="608"/>
      <c r="AS168" s="608"/>
    </row>
    <row r="169" spans="1:45" x14ac:dyDescent="0.25">
      <c r="A169" s="30">
        <v>44485</v>
      </c>
      <c r="B169" s="31">
        <v>0</v>
      </c>
      <c r="C169" s="32">
        <v>0.10199999999999999</v>
      </c>
      <c r="D169" s="44">
        <v>44516</v>
      </c>
      <c r="E169" s="47">
        <v>0</v>
      </c>
      <c r="F169" s="48">
        <v>0.127</v>
      </c>
      <c r="G169" s="49">
        <v>44546</v>
      </c>
      <c r="H169" s="50">
        <v>0</v>
      </c>
      <c r="I169" s="51">
        <v>0.11799999999999999</v>
      </c>
      <c r="J169" s="27">
        <v>44577</v>
      </c>
      <c r="K169" s="28">
        <v>0</v>
      </c>
      <c r="L169" s="29">
        <v>0.125</v>
      </c>
      <c r="M169" s="114">
        <v>44608</v>
      </c>
      <c r="N169" s="31">
        <v>0</v>
      </c>
      <c r="O169" s="115">
        <v>0.10199999999999999</v>
      </c>
      <c r="P169" s="27">
        <v>44636</v>
      </c>
      <c r="Q169" s="28">
        <v>22.1</v>
      </c>
      <c r="R169" s="29">
        <v>0.45400000000000001</v>
      </c>
      <c r="S169" s="140">
        <v>44667</v>
      </c>
      <c r="T169" s="35">
        <v>0</v>
      </c>
      <c r="U169" s="35">
        <v>0.57699999999999996</v>
      </c>
      <c r="V169" s="120">
        <v>44697</v>
      </c>
      <c r="W169" s="121">
        <v>0</v>
      </c>
      <c r="X169" s="122">
        <v>1.998</v>
      </c>
      <c r="Y169" s="140">
        <v>44728</v>
      </c>
      <c r="Z169" s="35">
        <v>0</v>
      </c>
      <c r="AA169" s="35">
        <v>0.51100000000000001</v>
      </c>
      <c r="AB169" s="27">
        <v>44758</v>
      </c>
      <c r="AC169" s="547"/>
      <c r="AD169" s="547"/>
      <c r="AE169" s="28">
        <v>0</v>
      </c>
      <c r="AF169" s="29">
        <v>0.218</v>
      </c>
      <c r="AG169" s="30">
        <v>44789</v>
      </c>
      <c r="AH169" s="114"/>
      <c r="AI169" s="114"/>
      <c r="AJ169" s="35">
        <v>0</v>
      </c>
      <c r="AK169" s="43">
        <v>0.13500000000000001</v>
      </c>
      <c r="AL169" s="43"/>
      <c r="AM169" s="43"/>
      <c r="AN169" s="43"/>
      <c r="AO169" s="33">
        <v>44820</v>
      </c>
      <c r="AP169" s="28">
        <v>0</v>
      </c>
      <c r="AQ169" s="28">
        <v>0.125</v>
      </c>
      <c r="AR169" s="608"/>
      <c r="AS169" s="608"/>
    </row>
    <row r="170" spans="1:45" x14ac:dyDescent="0.25">
      <c r="A170" s="30">
        <v>44486</v>
      </c>
      <c r="B170" s="31">
        <v>0</v>
      </c>
      <c r="C170" s="32">
        <v>0.10199999999999999</v>
      </c>
      <c r="D170" s="44">
        <v>44517</v>
      </c>
      <c r="E170" s="47">
        <v>0</v>
      </c>
      <c r="F170" s="48">
        <v>0.123</v>
      </c>
      <c r="G170" s="49">
        <v>44547</v>
      </c>
      <c r="H170" s="50">
        <v>0</v>
      </c>
      <c r="I170" s="51">
        <v>0.11600000000000001</v>
      </c>
      <c r="J170" s="27">
        <v>44578</v>
      </c>
      <c r="K170" s="28">
        <v>0</v>
      </c>
      <c r="L170" s="29">
        <v>0.122</v>
      </c>
      <c r="M170" s="114">
        <v>44609</v>
      </c>
      <c r="N170" s="31">
        <v>0</v>
      </c>
      <c r="O170" s="115">
        <v>9.7000000000000003E-2</v>
      </c>
      <c r="P170" s="27">
        <v>44637</v>
      </c>
      <c r="Q170" s="28">
        <v>0.4</v>
      </c>
      <c r="R170" s="29">
        <v>0.33200000000000002</v>
      </c>
      <c r="S170" s="140">
        <v>44668</v>
      </c>
      <c r="T170" s="35">
        <v>0</v>
      </c>
      <c r="U170" s="35">
        <v>0.748</v>
      </c>
      <c r="V170" s="120">
        <v>44698</v>
      </c>
      <c r="W170" s="121">
        <v>0</v>
      </c>
      <c r="X170" s="122">
        <v>2.0019999999999998</v>
      </c>
      <c r="Y170" s="140">
        <v>44729</v>
      </c>
      <c r="Z170" s="35">
        <v>0</v>
      </c>
      <c r="AA170" s="35">
        <v>0.46899999999999997</v>
      </c>
      <c r="AB170" s="27">
        <v>44759</v>
      </c>
      <c r="AC170" s="547"/>
      <c r="AD170" s="547"/>
      <c r="AE170" s="28">
        <v>0</v>
      </c>
      <c r="AF170" s="29">
        <v>0.20799999999999999</v>
      </c>
      <c r="AG170" s="30">
        <v>44790</v>
      </c>
      <c r="AH170" s="114"/>
      <c r="AI170" s="114"/>
      <c r="AJ170" s="35">
        <v>0</v>
      </c>
      <c r="AK170" s="43">
        <v>0.13400000000000001</v>
      </c>
      <c r="AL170" s="43"/>
      <c r="AM170" s="43"/>
      <c r="AN170" s="43"/>
      <c r="AO170" s="33">
        <v>44821</v>
      </c>
      <c r="AP170" s="28">
        <v>0</v>
      </c>
      <c r="AQ170" s="28">
        <v>0.123</v>
      </c>
      <c r="AR170" s="608"/>
      <c r="AS170" s="608"/>
    </row>
    <row r="171" spans="1:45" x14ac:dyDescent="0.25">
      <c r="A171" s="30">
        <v>44487</v>
      </c>
      <c r="B171" s="31">
        <v>0</v>
      </c>
      <c r="C171" s="32">
        <v>9.9000000000000005E-2</v>
      </c>
      <c r="D171" s="44">
        <v>44518</v>
      </c>
      <c r="E171" s="47">
        <v>0</v>
      </c>
      <c r="F171" s="48">
        <v>0.11899999999999999</v>
      </c>
      <c r="G171" s="49">
        <v>44548</v>
      </c>
      <c r="H171" s="50">
        <v>0</v>
      </c>
      <c r="I171" s="51">
        <v>0.11899999999999999</v>
      </c>
      <c r="J171" s="27">
        <v>44579</v>
      </c>
      <c r="K171" s="28">
        <v>0</v>
      </c>
      <c r="L171" s="29">
        <v>0.121</v>
      </c>
      <c r="M171" s="114">
        <v>44610</v>
      </c>
      <c r="N171" s="31">
        <v>0</v>
      </c>
      <c r="O171" s="115">
        <v>0.111</v>
      </c>
      <c r="P171" s="27">
        <v>44638</v>
      </c>
      <c r="Q171" s="28">
        <v>1</v>
      </c>
      <c r="R171" s="29">
        <v>0.29799999999999999</v>
      </c>
      <c r="S171" s="140">
        <v>44669</v>
      </c>
      <c r="T171" s="35">
        <v>0</v>
      </c>
      <c r="U171" s="35">
        <v>0.91100000000000003</v>
      </c>
      <c r="V171" s="120">
        <v>44699</v>
      </c>
      <c r="W171" s="121">
        <v>0</v>
      </c>
      <c r="X171" s="122">
        <v>1.9430000000000001</v>
      </c>
      <c r="Y171" s="140">
        <v>44730</v>
      </c>
      <c r="Z171" s="35">
        <v>0</v>
      </c>
      <c r="AA171" s="35">
        <v>0.44700000000000001</v>
      </c>
      <c r="AB171" s="27">
        <v>44760</v>
      </c>
      <c r="AC171" s="547"/>
      <c r="AD171" s="547"/>
      <c r="AE171" s="28">
        <v>0</v>
      </c>
      <c r="AF171" s="29">
        <v>0.2</v>
      </c>
      <c r="AG171" s="30">
        <v>44791</v>
      </c>
      <c r="AH171" s="114"/>
      <c r="AI171" s="114"/>
      <c r="AJ171" s="35">
        <v>0</v>
      </c>
      <c r="AK171" s="43">
        <v>0.13300000000000001</v>
      </c>
      <c r="AL171" s="43"/>
      <c r="AM171" s="43"/>
      <c r="AN171" s="43"/>
      <c r="AO171" s="33">
        <v>44822</v>
      </c>
      <c r="AP171" s="28">
        <v>0</v>
      </c>
      <c r="AQ171" s="28">
        <v>0.12</v>
      </c>
      <c r="AR171" s="608"/>
      <c r="AS171" s="608"/>
    </row>
    <row r="172" spans="1:45" x14ac:dyDescent="0.25">
      <c r="A172" s="30">
        <v>44488</v>
      </c>
      <c r="B172" s="31">
        <v>0</v>
      </c>
      <c r="C172" s="32">
        <v>9.6000000000000002E-2</v>
      </c>
      <c r="D172" s="44">
        <v>44519</v>
      </c>
      <c r="E172" s="47">
        <v>0</v>
      </c>
      <c r="F172" s="48">
        <v>0.115</v>
      </c>
      <c r="G172" s="49">
        <v>44549</v>
      </c>
      <c r="H172" s="50">
        <v>0</v>
      </c>
      <c r="I172" s="51">
        <v>0.115</v>
      </c>
      <c r="J172" s="27">
        <v>44580</v>
      </c>
      <c r="K172" s="28">
        <v>0</v>
      </c>
      <c r="L172" s="29">
        <v>0.12</v>
      </c>
      <c r="M172" s="114">
        <v>44611</v>
      </c>
      <c r="N172" s="31">
        <v>3.5</v>
      </c>
      <c r="O172" s="115">
        <v>0.125</v>
      </c>
      <c r="P172" s="27">
        <v>44639</v>
      </c>
      <c r="Q172" s="28">
        <v>0</v>
      </c>
      <c r="R172" s="29">
        <v>0.26</v>
      </c>
      <c r="S172" s="140">
        <v>44670</v>
      </c>
      <c r="T172" s="35">
        <v>0</v>
      </c>
      <c r="U172" s="35">
        <v>1.002</v>
      </c>
      <c r="V172" s="120">
        <v>44700</v>
      </c>
      <c r="W172" s="121">
        <v>0</v>
      </c>
      <c r="X172" s="122">
        <v>1.9950000000000001</v>
      </c>
      <c r="Y172" s="140">
        <v>44731</v>
      </c>
      <c r="Z172" s="35">
        <v>0</v>
      </c>
      <c r="AA172" s="35">
        <v>0.41699999999999998</v>
      </c>
      <c r="AB172" s="27">
        <v>44761</v>
      </c>
      <c r="AC172" s="547"/>
      <c r="AD172" s="547"/>
      <c r="AE172" s="28">
        <v>0</v>
      </c>
      <c r="AF172" s="29">
        <v>0.19800000000000001</v>
      </c>
      <c r="AG172" s="30">
        <v>44792</v>
      </c>
      <c r="AH172" s="114"/>
      <c r="AI172" s="114"/>
      <c r="AJ172" s="35">
        <v>0</v>
      </c>
      <c r="AK172" s="43">
        <v>0.126</v>
      </c>
      <c r="AL172" s="43"/>
      <c r="AM172" s="43"/>
      <c r="AN172" s="43"/>
      <c r="AO172" s="33">
        <v>44823</v>
      </c>
      <c r="AP172" s="28">
        <v>0</v>
      </c>
      <c r="AQ172" s="28">
        <v>0.11799999999999999</v>
      </c>
      <c r="AR172" s="608"/>
      <c r="AS172" s="608"/>
    </row>
    <row r="173" spans="1:45" x14ac:dyDescent="0.25">
      <c r="A173" s="30">
        <v>44489</v>
      </c>
      <c r="B173" s="31">
        <v>0</v>
      </c>
      <c r="C173" s="32">
        <v>9.2999999999999999E-2</v>
      </c>
      <c r="D173" s="44">
        <v>44520</v>
      </c>
      <c r="E173" s="47">
        <v>6.2</v>
      </c>
      <c r="F173" s="48">
        <v>0.128</v>
      </c>
      <c r="G173" s="49">
        <v>44550</v>
      </c>
      <c r="H173" s="50">
        <v>0</v>
      </c>
      <c r="I173" s="51">
        <v>0.11899999999999999</v>
      </c>
      <c r="J173" s="27">
        <v>44581</v>
      </c>
      <c r="K173" s="28">
        <v>0</v>
      </c>
      <c r="L173" s="29">
        <v>0.11899999999999999</v>
      </c>
      <c r="M173" s="114">
        <v>44612</v>
      </c>
      <c r="N173" s="31">
        <v>1.4</v>
      </c>
      <c r="O173" s="115">
        <v>0.129</v>
      </c>
      <c r="P173" s="27">
        <v>44640</v>
      </c>
      <c r="Q173" s="28">
        <v>6.4</v>
      </c>
      <c r="R173" s="29">
        <v>0.249</v>
      </c>
      <c r="S173" s="140">
        <v>44671</v>
      </c>
      <c r="T173" s="35">
        <v>18.2</v>
      </c>
      <c r="U173" s="35">
        <v>1.0409999999999999</v>
      </c>
      <c r="V173" s="120">
        <v>44701</v>
      </c>
      <c r="W173" s="121">
        <v>0</v>
      </c>
      <c r="X173" s="122">
        <v>2.048</v>
      </c>
      <c r="Y173" s="140">
        <v>44732</v>
      </c>
      <c r="Z173" s="35">
        <v>0</v>
      </c>
      <c r="AA173" s="35">
        <v>0.40600000000000003</v>
      </c>
      <c r="AB173" s="27">
        <v>44762</v>
      </c>
      <c r="AC173" s="547"/>
      <c r="AD173" s="547"/>
      <c r="AE173" s="28">
        <v>0</v>
      </c>
      <c r="AF173" s="29">
        <v>0.224</v>
      </c>
      <c r="AG173" s="30">
        <v>44793</v>
      </c>
      <c r="AH173" s="114"/>
      <c r="AI173" s="114"/>
      <c r="AJ173" s="35">
        <v>0</v>
      </c>
      <c r="AK173" s="43">
        <v>0.123</v>
      </c>
      <c r="AL173" s="43"/>
      <c r="AM173" s="43"/>
      <c r="AN173" s="43"/>
      <c r="AO173" s="33">
        <v>44824</v>
      </c>
      <c r="AP173" s="28">
        <v>0</v>
      </c>
      <c r="AQ173" s="28">
        <v>0.11799999999999999</v>
      </c>
      <c r="AR173" s="608"/>
      <c r="AS173" s="608"/>
    </row>
    <row r="174" spans="1:45" x14ac:dyDescent="0.25">
      <c r="A174" s="30">
        <v>44490</v>
      </c>
      <c r="B174" s="31">
        <v>0</v>
      </c>
      <c r="C174" s="32">
        <v>9.2999999999999999E-2</v>
      </c>
      <c r="D174" s="44">
        <v>44521</v>
      </c>
      <c r="E174" s="47">
        <v>0</v>
      </c>
      <c r="F174" s="48">
        <v>0.123</v>
      </c>
      <c r="G174" s="49">
        <v>44551</v>
      </c>
      <c r="H174" s="50">
        <v>0</v>
      </c>
      <c r="I174" s="51">
        <v>0.11799999999999999</v>
      </c>
      <c r="J174" s="27">
        <v>44582</v>
      </c>
      <c r="K174" s="28">
        <v>0</v>
      </c>
      <c r="L174" s="29">
        <v>0.11799999999999999</v>
      </c>
      <c r="M174" s="114">
        <v>44613</v>
      </c>
      <c r="N174" s="31">
        <v>0</v>
      </c>
      <c r="O174" s="115">
        <v>0.123</v>
      </c>
      <c r="P174" s="27">
        <v>44641</v>
      </c>
      <c r="Q174" s="28">
        <v>7.1</v>
      </c>
      <c r="R174" s="29">
        <v>0.30399999999999999</v>
      </c>
      <c r="S174" s="140">
        <v>44672</v>
      </c>
      <c r="T174" s="35">
        <v>0</v>
      </c>
      <c r="U174" s="35">
        <v>0.82699999999999996</v>
      </c>
      <c r="V174" s="120">
        <v>44702</v>
      </c>
      <c r="W174" s="121">
        <v>0</v>
      </c>
      <c r="X174" s="122">
        <v>1.8879999999999999</v>
      </c>
      <c r="Y174" s="140">
        <v>44733</v>
      </c>
      <c r="Z174" s="35">
        <v>1.2</v>
      </c>
      <c r="AA174" s="35">
        <v>0.42599999999999999</v>
      </c>
      <c r="AB174" s="27">
        <v>44763</v>
      </c>
      <c r="AC174" s="547"/>
      <c r="AD174" s="547"/>
      <c r="AE174" s="28">
        <v>0</v>
      </c>
      <c r="AF174" s="29">
        <v>0.27400000000000002</v>
      </c>
      <c r="AG174" s="30">
        <v>44794</v>
      </c>
      <c r="AH174" s="114"/>
      <c r="AI174" s="114"/>
      <c r="AJ174" s="35">
        <v>0</v>
      </c>
      <c r="AK174" s="43">
        <v>0.121</v>
      </c>
      <c r="AL174" s="43"/>
      <c r="AM174" s="43"/>
      <c r="AN174" s="43"/>
      <c r="AO174" s="33">
        <v>44825</v>
      </c>
      <c r="AP174" s="28">
        <v>1.7</v>
      </c>
      <c r="AQ174" s="28">
        <v>0.12</v>
      </c>
      <c r="AR174" s="608"/>
      <c r="AS174" s="608"/>
    </row>
    <row r="175" spans="1:45" x14ac:dyDescent="0.25">
      <c r="A175" s="30">
        <v>44491</v>
      </c>
      <c r="B175" s="31">
        <v>0</v>
      </c>
      <c r="C175" s="32">
        <v>9.4E-2</v>
      </c>
      <c r="D175" s="44">
        <v>44522</v>
      </c>
      <c r="E175" s="47">
        <v>3</v>
      </c>
      <c r="F175" s="48">
        <v>0.128</v>
      </c>
      <c r="G175" s="49">
        <v>44552</v>
      </c>
      <c r="H175" s="50">
        <v>8.1</v>
      </c>
      <c r="I175" s="51">
        <v>0.14499999999999999</v>
      </c>
      <c r="J175" s="27">
        <v>44583</v>
      </c>
      <c r="K175" s="28">
        <v>0</v>
      </c>
      <c r="L175" s="29">
        <v>0.11600000000000001</v>
      </c>
      <c r="M175" s="114">
        <v>44614</v>
      </c>
      <c r="N175" s="31">
        <v>0</v>
      </c>
      <c r="O175" s="115">
        <v>0.11899999999999999</v>
      </c>
      <c r="P175" s="27">
        <v>44642</v>
      </c>
      <c r="Q175" s="28">
        <v>2.1</v>
      </c>
      <c r="R175" s="29">
        <v>0.26500000000000001</v>
      </c>
      <c r="S175" s="140">
        <v>44673</v>
      </c>
      <c r="T175" s="35">
        <v>6.2</v>
      </c>
      <c r="U175" s="35">
        <v>0.73</v>
      </c>
      <c r="V175" s="120">
        <v>44703</v>
      </c>
      <c r="W175" s="121">
        <v>0</v>
      </c>
      <c r="X175" s="122">
        <v>1.992</v>
      </c>
      <c r="Y175" s="140">
        <v>44734</v>
      </c>
      <c r="Z175" s="35">
        <v>0</v>
      </c>
      <c r="AA175" s="35">
        <v>0.41099999999999998</v>
      </c>
      <c r="AB175" s="27">
        <v>44764</v>
      </c>
      <c r="AC175" s="547"/>
      <c r="AD175" s="547"/>
      <c r="AE175" s="28">
        <v>0</v>
      </c>
      <c r="AF175" s="29">
        <v>0.192</v>
      </c>
      <c r="AG175" s="30">
        <v>44795</v>
      </c>
      <c r="AH175" s="114"/>
      <c r="AI175" s="114"/>
      <c r="AJ175" s="35">
        <v>0</v>
      </c>
      <c r="AK175" s="43">
        <v>0.114</v>
      </c>
      <c r="AL175" s="43"/>
      <c r="AM175" s="43"/>
      <c r="AN175" s="43"/>
      <c r="AO175" s="33">
        <v>44826</v>
      </c>
      <c r="AP175" s="28">
        <v>6.2</v>
      </c>
      <c r="AQ175" s="28">
        <v>0.123</v>
      </c>
      <c r="AR175" s="608"/>
      <c r="AS175" s="608"/>
    </row>
    <row r="176" spans="1:45" x14ac:dyDescent="0.25">
      <c r="A176" s="30">
        <v>44492</v>
      </c>
      <c r="B176" s="31">
        <v>0</v>
      </c>
      <c r="C176" s="32">
        <v>9.8000000000000004E-2</v>
      </c>
      <c r="D176" s="44">
        <v>44523</v>
      </c>
      <c r="E176" s="47">
        <v>3</v>
      </c>
      <c r="F176" s="48">
        <v>0.13300000000000001</v>
      </c>
      <c r="G176" s="49">
        <v>44553</v>
      </c>
      <c r="H176" s="50">
        <v>0.5</v>
      </c>
      <c r="I176" s="51">
        <v>0.13200000000000001</v>
      </c>
      <c r="J176" s="27">
        <v>44584</v>
      </c>
      <c r="K176" s="28">
        <v>0</v>
      </c>
      <c r="L176" s="29">
        <v>0.11600000000000001</v>
      </c>
      <c r="M176" s="114">
        <v>44615</v>
      </c>
      <c r="N176" s="31">
        <v>0</v>
      </c>
      <c r="O176" s="115">
        <v>0.11799999999999999</v>
      </c>
      <c r="P176" s="27">
        <v>44643</v>
      </c>
      <c r="Q176" s="28">
        <v>2.8</v>
      </c>
      <c r="R176" s="29">
        <v>0.26600000000000001</v>
      </c>
      <c r="S176" s="140">
        <v>44674</v>
      </c>
      <c r="T176" s="35">
        <v>22.8</v>
      </c>
      <c r="U176" s="35">
        <v>0.80300000000000005</v>
      </c>
      <c r="V176" s="120">
        <v>44704</v>
      </c>
      <c r="W176" s="121">
        <v>0</v>
      </c>
      <c r="X176" s="122">
        <v>1.9359999999999999</v>
      </c>
      <c r="Y176" s="140">
        <v>44735</v>
      </c>
      <c r="Z176" s="35">
        <v>0</v>
      </c>
      <c r="AA176" s="35">
        <v>0.36899999999999999</v>
      </c>
      <c r="AB176" s="27">
        <v>44765</v>
      </c>
      <c r="AC176" s="547"/>
      <c r="AD176" s="547"/>
      <c r="AE176" s="28">
        <v>0</v>
      </c>
      <c r="AF176" s="29">
        <v>0.186</v>
      </c>
      <c r="AG176" s="30">
        <v>44796</v>
      </c>
      <c r="AH176" s="114"/>
      <c r="AI176" s="114"/>
      <c r="AJ176" s="35">
        <v>0</v>
      </c>
      <c r="AK176" s="43">
        <v>0.11799999999999999</v>
      </c>
      <c r="AL176" s="43"/>
      <c r="AM176" s="43"/>
      <c r="AN176" s="43"/>
      <c r="AO176" s="33">
        <v>44827</v>
      </c>
      <c r="AP176" s="28">
        <v>0.1</v>
      </c>
      <c r="AQ176" s="28">
        <v>0.14000000000000001</v>
      </c>
      <c r="AR176" s="608"/>
      <c r="AS176" s="608"/>
    </row>
    <row r="177" spans="1:51" x14ac:dyDescent="0.25">
      <c r="A177" s="30">
        <v>44493</v>
      </c>
      <c r="B177" s="31">
        <v>0</v>
      </c>
      <c r="C177" s="32">
        <v>0.1</v>
      </c>
      <c r="D177" s="44">
        <v>44524</v>
      </c>
      <c r="E177" s="47">
        <v>0.4</v>
      </c>
      <c r="F177" s="48">
        <v>0.152</v>
      </c>
      <c r="G177" s="49">
        <v>44554</v>
      </c>
      <c r="H177" s="50">
        <v>10.6</v>
      </c>
      <c r="I177" s="51">
        <v>0.18099999999999999</v>
      </c>
      <c r="J177" s="27">
        <v>44585</v>
      </c>
      <c r="K177" s="28">
        <v>0</v>
      </c>
      <c r="L177" s="29">
        <v>0.115</v>
      </c>
      <c r="M177" s="114">
        <v>44616</v>
      </c>
      <c r="N177" s="31">
        <v>7.5</v>
      </c>
      <c r="O177" s="115">
        <v>0.11899999999999999</v>
      </c>
      <c r="P177" s="27">
        <v>44644</v>
      </c>
      <c r="Q177" s="28">
        <v>4.5</v>
      </c>
      <c r="R177" s="29">
        <v>0.54</v>
      </c>
      <c r="S177" s="140">
        <v>44675</v>
      </c>
      <c r="T177" s="35">
        <v>0.7</v>
      </c>
      <c r="U177" s="35">
        <v>0.747</v>
      </c>
      <c r="V177" s="120">
        <v>44705</v>
      </c>
      <c r="W177" s="121">
        <v>0</v>
      </c>
      <c r="X177" s="122">
        <v>1.7290000000000001</v>
      </c>
      <c r="Y177" s="140">
        <v>44736</v>
      </c>
      <c r="Z177" s="35">
        <v>0</v>
      </c>
      <c r="AA177" s="35">
        <v>0.36399999999999999</v>
      </c>
      <c r="AB177" s="27">
        <v>44766</v>
      </c>
      <c r="AC177" s="547"/>
      <c r="AD177" s="547"/>
      <c r="AE177" s="28">
        <v>0</v>
      </c>
      <c r="AF177" s="29">
        <v>0.193</v>
      </c>
      <c r="AG177" s="30">
        <v>44797</v>
      </c>
      <c r="AH177" s="114"/>
      <c r="AI177" s="114"/>
      <c r="AJ177" s="35">
        <v>0</v>
      </c>
      <c r="AK177" s="43">
        <v>0.11700000000000001</v>
      </c>
      <c r="AL177" s="43"/>
      <c r="AM177" s="43"/>
      <c r="AN177" s="43"/>
      <c r="AO177" s="33">
        <v>44828</v>
      </c>
      <c r="AP177" s="28">
        <v>0</v>
      </c>
      <c r="AQ177" s="28">
        <v>0.128</v>
      </c>
      <c r="AR177" s="608"/>
      <c r="AS177" s="608"/>
    </row>
    <row r="178" spans="1:51" x14ac:dyDescent="0.25">
      <c r="A178" s="30">
        <v>44494</v>
      </c>
      <c r="B178" s="31">
        <v>0</v>
      </c>
      <c r="C178" s="32">
        <v>9.7000000000000003E-2</v>
      </c>
      <c r="D178" s="44">
        <v>44525</v>
      </c>
      <c r="E178" s="47">
        <v>0.3</v>
      </c>
      <c r="F178" s="48">
        <v>0.14399999999999999</v>
      </c>
      <c r="G178" s="49">
        <v>44555</v>
      </c>
      <c r="H178" s="50">
        <v>2</v>
      </c>
      <c r="I178" s="51">
        <v>0.182</v>
      </c>
      <c r="J178" s="27">
        <v>44586</v>
      </c>
      <c r="K178" s="28">
        <v>0</v>
      </c>
      <c r="L178" s="29">
        <v>0.112</v>
      </c>
      <c r="M178" s="114">
        <v>44617</v>
      </c>
      <c r="N178" s="31">
        <v>2.8</v>
      </c>
      <c r="O178" s="115">
        <v>0.17</v>
      </c>
      <c r="P178" s="27">
        <v>44645</v>
      </c>
      <c r="Q178" s="28">
        <v>9.3000000000000007</v>
      </c>
      <c r="R178" s="29">
        <v>0.69299999999999995</v>
      </c>
      <c r="S178" s="140">
        <v>44676</v>
      </c>
      <c r="T178" s="35">
        <v>0</v>
      </c>
      <c r="U178" s="35">
        <v>0.72099999999999997</v>
      </c>
      <c r="V178" s="120">
        <v>44706</v>
      </c>
      <c r="W178" s="121">
        <v>0</v>
      </c>
      <c r="X178" s="122">
        <v>1.54</v>
      </c>
      <c r="Y178" s="140">
        <v>44737</v>
      </c>
      <c r="Z178" s="35">
        <v>0</v>
      </c>
      <c r="AA178" s="35">
        <v>0.34399999999999997</v>
      </c>
      <c r="AB178" s="27">
        <v>44767</v>
      </c>
      <c r="AC178" s="547"/>
      <c r="AD178" s="547"/>
      <c r="AE178" s="28">
        <v>0</v>
      </c>
      <c r="AF178" s="29">
        <v>0.16700000000000001</v>
      </c>
      <c r="AG178" s="30">
        <v>44798</v>
      </c>
      <c r="AH178" s="114"/>
      <c r="AI178" s="114"/>
      <c r="AJ178" s="35">
        <v>0</v>
      </c>
      <c r="AK178" s="43">
        <v>0.12</v>
      </c>
      <c r="AL178" s="43"/>
      <c r="AM178" s="43"/>
      <c r="AN178" s="43"/>
      <c r="AO178" s="33">
        <v>44829</v>
      </c>
      <c r="AP178" s="28">
        <v>0</v>
      </c>
      <c r="AQ178" s="28">
        <v>0.12</v>
      </c>
      <c r="AR178" s="608"/>
      <c r="AS178" s="608"/>
    </row>
    <row r="179" spans="1:51" x14ac:dyDescent="0.25">
      <c r="A179" s="30">
        <v>44495</v>
      </c>
      <c r="B179" s="31">
        <v>0</v>
      </c>
      <c r="C179" s="32">
        <v>9.7000000000000003E-2</v>
      </c>
      <c r="D179" s="44">
        <v>44526</v>
      </c>
      <c r="E179" s="47">
        <v>0.1</v>
      </c>
      <c r="F179" s="48">
        <v>0.14000000000000001</v>
      </c>
      <c r="G179" s="49">
        <v>44556</v>
      </c>
      <c r="H179" s="50">
        <v>5.7</v>
      </c>
      <c r="I179" s="51">
        <v>0.189</v>
      </c>
      <c r="J179" s="27">
        <v>44587</v>
      </c>
      <c r="K179" s="28">
        <v>0.2</v>
      </c>
      <c r="L179" s="29">
        <v>0.111</v>
      </c>
      <c r="M179" s="114">
        <v>44618</v>
      </c>
      <c r="N179" s="31">
        <v>0.3</v>
      </c>
      <c r="O179" s="115">
        <v>0.151</v>
      </c>
      <c r="P179" s="27">
        <v>44646</v>
      </c>
      <c r="Q179" s="28">
        <v>0.2</v>
      </c>
      <c r="R179" s="29">
        <v>0.54500000000000004</v>
      </c>
      <c r="S179" s="140">
        <v>44677</v>
      </c>
      <c r="T179" s="35">
        <v>0</v>
      </c>
      <c r="U179" s="35">
        <v>0.73799999999999999</v>
      </c>
      <c r="V179" s="120">
        <v>44707</v>
      </c>
      <c r="W179" s="121">
        <v>0</v>
      </c>
      <c r="X179" s="122">
        <v>1.4419999999999999</v>
      </c>
      <c r="Y179" s="140">
        <v>44738</v>
      </c>
      <c r="Z179" s="35">
        <v>0</v>
      </c>
      <c r="AA179" s="35">
        <v>0.33200000000000002</v>
      </c>
      <c r="AB179" s="27">
        <v>44768</v>
      </c>
      <c r="AC179" s="547"/>
      <c r="AD179" s="547"/>
      <c r="AE179" s="28">
        <v>0</v>
      </c>
      <c r="AF179" s="29">
        <v>0.17399999999999999</v>
      </c>
      <c r="AG179" s="30">
        <v>44799</v>
      </c>
      <c r="AH179" s="114"/>
      <c r="AI179" s="114"/>
      <c r="AJ179" s="35">
        <v>0</v>
      </c>
      <c r="AK179" s="43">
        <v>0.122</v>
      </c>
      <c r="AL179" s="43"/>
      <c r="AM179" s="43"/>
      <c r="AN179" s="43"/>
      <c r="AO179" s="33">
        <v>44830</v>
      </c>
      <c r="AP179" s="28">
        <v>0</v>
      </c>
      <c r="AQ179" s="28">
        <v>0.121</v>
      </c>
      <c r="AR179" s="608"/>
      <c r="AS179" s="608"/>
    </row>
    <row r="180" spans="1:51" x14ac:dyDescent="0.25">
      <c r="A180" s="30">
        <v>44496</v>
      </c>
      <c r="B180" s="31">
        <v>0</v>
      </c>
      <c r="C180" s="32">
        <v>9.5000000000000001E-2</v>
      </c>
      <c r="D180" s="44">
        <v>44527</v>
      </c>
      <c r="E180" s="47">
        <v>0.6</v>
      </c>
      <c r="F180" s="48">
        <v>0.13300000000000001</v>
      </c>
      <c r="G180" s="49">
        <v>44557</v>
      </c>
      <c r="H180" s="50">
        <v>3.4</v>
      </c>
      <c r="I180" s="51">
        <v>0.219</v>
      </c>
      <c r="J180" s="27">
        <v>44588</v>
      </c>
      <c r="K180" s="28">
        <v>0</v>
      </c>
      <c r="L180" s="29">
        <v>0.11</v>
      </c>
      <c r="M180" s="123">
        <v>44619</v>
      </c>
      <c r="N180" s="53">
        <v>0.3</v>
      </c>
      <c r="O180" s="124">
        <v>0.14399999999999999</v>
      </c>
      <c r="P180" s="27">
        <v>44647</v>
      </c>
      <c r="Q180" s="28">
        <v>0</v>
      </c>
      <c r="R180" s="29">
        <v>0.46600000000000003</v>
      </c>
      <c r="S180" s="140">
        <v>44678</v>
      </c>
      <c r="T180" s="35">
        <v>4.5999999999999996</v>
      </c>
      <c r="U180" s="35">
        <v>0.79900000000000004</v>
      </c>
      <c r="V180" s="120">
        <v>44708</v>
      </c>
      <c r="W180" s="121">
        <v>0</v>
      </c>
      <c r="X180" s="122">
        <v>1.407</v>
      </c>
      <c r="Y180" s="140">
        <v>44739</v>
      </c>
      <c r="Z180" s="35">
        <v>0</v>
      </c>
      <c r="AA180" s="35">
        <v>0.317</v>
      </c>
      <c r="AB180" s="27">
        <v>44769</v>
      </c>
      <c r="AC180" s="547"/>
      <c r="AD180" s="547"/>
      <c r="AE180" s="28">
        <v>0</v>
      </c>
      <c r="AF180" s="29">
        <v>0.17100000000000001</v>
      </c>
      <c r="AG180" s="30">
        <v>44800</v>
      </c>
      <c r="AH180" s="114"/>
      <c r="AI180" s="114"/>
      <c r="AJ180" s="35">
        <v>0</v>
      </c>
      <c r="AK180" s="43">
        <v>0.124</v>
      </c>
      <c r="AL180" s="43"/>
      <c r="AM180" s="43"/>
      <c r="AN180" s="43"/>
      <c r="AO180" s="33">
        <v>44831</v>
      </c>
      <c r="AP180" s="28">
        <v>0</v>
      </c>
      <c r="AQ180" s="28">
        <v>0.121</v>
      </c>
      <c r="AR180" s="608"/>
      <c r="AS180" s="608"/>
    </row>
    <row r="181" spans="1:51" x14ac:dyDescent="0.25">
      <c r="A181" s="30">
        <v>44497</v>
      </c>
      <c r="B181" s="31">
        <v>0</v>
      </c>
      <c r="C181" s="32">
        <v>9.6000000000000002E-2</v>
      </c>
      <c r="D181" s="44">
        <v>44528</v>
      </c>
      <c r="E181" s="47">
        <v>0</v>
      </c>
      <c r="F181" s="48">
        <v>0.13500000000000001</v>
      </c>
      <c r="G181" s="49">
        <v>44558</v>
      </c>
      <c r="H181" s="50">
        <v>0</v>
      </c>
      <c r="I181" s="51">
        <v>0.189</v>
      </c>
      <c r="J181" s="27">
        <v>44589</v>
      </c>
      <c r="K181" s="28">
        <v>0</v>
      </c>
      <c r="L181" s="29">
        <v>0.109</v>
      </c>
      <c r="M181" s="123">
        <v>44620</v>
      </c>
      <c r="N181" s="53">
        <v>0</v>
      </c>
      <c r="O181" s="124">
        <v>0.13700000000000001</v>
      </c>
      <c r="P181" s="27">
        <v>44648</v>
      </c>
      <c r="Q181" s="28">
        <v>0</v>
      </c>
      <c r="R181" s="29">
        <v>0.45600000000000002</v>
      </c>
      <c r="S181" s="140">
        <v>44679</v>
      </c>
      <c r="T181" s="35">
        <v>1.5</v>
      </c>
      <c r="U181" s="35">
        <v>0.78400000000000003</v>
      </c>
      <c r="V181" s="120">
        <v>44709</v>
      </c>
      <c r="W181" s="121">
        <v>0</v>
      </c>
      <c r="X181" s="122">
        <v>1.3540000000000001</v>
      </c>
      <c r="Y181" s="140">
        <v>44740</v>
      </c>
      <c r="Z181" s="35">
        <v>0</v>
      </c>
      <c r="AA181" s="35">
        <v>0.308</v>
      </c>
      <c r="AB181" s="27">
        <v>44770</v>
      </c>
      <c r="AC181" s="547"/>
      <c r="AD181" s="547"/>
      <c r="AE181" s="28">
        <v>0</v>
      </c>
      <c r="AF181" s="29">
        <v>0.184</v>
      </c>
      <c r="AG181" s="30">
        <v>44801</v>
      </c>
      <c r="AH181" s="114"/>
      <c r="AI181" s="114"/>
      <c r="AJ181" s="35">
        <v>0</v>
      </c>
      <c r="AK181" s="43">
        <v>0.125</v>
      </c>
      <c r="AL181" s="43"/>
      <c r="AM181" s="43"/>
      <c r="AN181" s="43"/>
      <c r="AO181" s="33">
        <v>44832</v>
      </c>
      <c r="AP181" s="28">
        <v>0</v>
      </c>
      <c r="AQ181" s="28">
        <v>0.11899999999999999</v>
      </c>
      <c r="AR181" s="608"/>
      <c r="AS181" s="608"/>
    </row>
    <row r="182" spans="1:51" x14ac:dyDescent="0.25">
      <c r="A182" s="30">
        <v>44498</v>
      </c>
      <c r="B182" s="31">
        <v>0</v>
      </c>
      <c r="C182" s="32">
        <v>9.6000000000000002E-2</v>
      </c>
      <c r="D182" s="44">
        <v>44529</v>
      </c>
      <c r="E182" s="47">
        <v>1.1000000000000001</v>
      </c>
      <c r="F182" s="48">
        <v>0.13800000000000001</v>
      </c>
      <c r="G182" s="49">
        <v>44559</v>
      </c>
      <c r="H182" s="50">
        <v>0</v>
      </c>
      <c r="I182" s="51">
        <v>0.16600000000000001</v>
      </c>
      <c r="J182" s="27">
        <v>44590</v>
      </c>
      <c r="K182" s="28">
        <v>0</v>
      </c>
      <c r="L182" s="29">
        <v>0.107</v>
      </c>
      <c r="M182" s="769"/>
      <c r="N182" s="769"/>
      <c r="O182" s="769"/>
      <c r="P182" s="27">
        <v>44649</v>
      </c>
      <c r="Q182" s="28">
        <v>2.2999999999999998</v>
      </c>
      <c r="R182" s="29">
        <v>0.45</v>
      </c>
      <c r="S182" s="140">
        <v>44680</v>
      </c>
      <c r="T182" s="35">
        <v>0</v>
      </c>
      <c r="U182" s="35">
        <v>0.76300000000000001</v>
      </c>
      <c r="V182" s="120">
        <v>44710</v>
      </c>
      <c r="W182" s="121">
        <v>0</v>
      </c>
      <c r="X182" s="122">
        <v>1.296</v>
      </c>
      <c r="Y182" s="140">
        <v>44741</v>
      </c>
      <c r="Z182" s="35">
        <v>0</v>
      </c>
      <c r="AA182" s="35">
        <v>0.29099999999999998</v>
      </c>
      <c r="AB182" s="27">
        <v>44771</v>
      </c>
      <c r="AC182" s="547"/>
      <c r="AD182" s="547"/>
      <c r="AE182" s="28">
        <v>0</v>
      </c>
      <c r="AF182" s="29">
        <v>0.187</v>
      </c>
      <c r="AG182" s="30">
        <v>44802</v>
      </c>
      <c r="AH182" s="114"/>
      <c r="AI182" s="114"/>
      <c r="AJ182" s="35">
        <v>4.9000000000000004</v>
      </c>
      <c r="AK182" s="43">
        <v>0.13400000000000001</v>
      </c>
      <c r="AL182" s="43"/>
      <c r="AM182" s="43"/>
      <c r="AN182" s="43"/>
      <c r="AO182" s="33">
        <v>44833</v>
      </c>
      <c r="AP182" s="28">
        <v>2.9</v>
      </c>
      <c r="AQ182" s="28">
        <v>0.11899999999999999</v>
      </c>
      <c r="AR182" s="608"/>
      <c r="AS182" s="608"/>
    </row>
    <row r="183" spans="1:51" x14ac:dyDescent="0.25">
      <c r="A183" s="30">
        <v>44499</v>
      </c>
      <c r="B183" s="31">
        <v>0</v>
      </c>
      <c r="C183" s="32">
        <v>9.7000000000000003E-2</v>
      </c>
      <c r="D183" s="58">
        <v>44530</v>
      </c>
      <c r="E183" s="59">
        <v>0.1</v>
      </c>
      <c r="F183" s="60">
        <v>0.13500000000000001</v>
      </c>
      <c r="G183" s="49">
        <v>44560</v>
      </c>
      <c r="H183" s="50">
        <v>0</v>
      </c>
      <c r="I183" s="51">
        <v>0.154</v>
      </c>
      <c r="J183" s="27">
        <v>44591</v>
      </c>
      <c r="K183" s="28">
        <v>0</v>
      </c>
      <c r="L183" s="29">
        <v>0.105</v>
      </c>
      <c r="M183" s="769"/>
      <c r="N183" s="769"/>
      <c r="O183" s="769"/>
      <c r="P183" s="27">
        <v>44650</v>
      </c>
      <c r="Q183" s="28">
        <v>16.8</v>
      </c>
      <c r="R183" s="29">
        <v>0.55900000000000005</v>
      </c>
      <c r="S183" s="140">
        <v>44681</v>
      </c>
      <c r="T183" s="35">
        <v>0</v>
      </c>
      <c r="U183" s="35">
        <v>0.80400000000000005</v>
      </c>
      <c r="V183" s="128">
        <v>44711</v>
      </c>
      <c r="W183" s="129">
        <v>0</v>
      </c>
      <c r="X183" s="130">
        <v>1.2370000000000001</v>
      </c>
      <c r="Y183" s="140">
        <v>44742</v>
      </c>
      <c r="Z183" s="35">
        <v>0</v>
      </c>
      <c r="AA183" s="35">
        <v>0.28199999999999997</v>
      </c>
      <c r="AB183" s="27">
        <v>44772</v>
      </c>
      <c r="AC183" s="547"/>
      <c r="AD183" s="547"/>
      <c r="AE183" s="28">
        <v>0</v>
      </c>
      <c r="AF183" s="29">
        <v>0.16400000000000001</v>
      </c>
      <c r="AG183" s="30">
        <v>44803</v>
      </c>
      <c r="AH183" s="114"/>
      <c r="AI183" s="114"/>
      <c r="AJ183" s="35">
        <v>7</v>
      </c>
      <c r="AK183" s="43">
        <v>0.14299999999999999</v>
      </c>
      <c r="AL183" s="43"/>
      <c r="AM183" s="43"/>
      <c r="AN183" s="43"/>
      <c r="AO183" s="33">
        <v>44834</v>
      </c>
      <c r="AP183" s="28">
        <v>0.8</v>
      </c>
      <c r="AQ183" s="28">
        <v>0.14899999999999999</v>
      </c>
      <c r="AR183" s="608"/>
      <c r="AS183" s="608"/>
    </row>
    <row r="184" spans="1:51" x14ac:dyDescent="0.25">
      <c r="A184" s="66">
        <v>44500</v>
      </c>
      <c r="B184" s="71">
        <v>7.4</v>
      </c>
      <c r="C184" s="72">
        <v>0.254</v>
      </c>
      <c r="D184" s="73"/>
      <c r="E184" s="74"/>
      <c r="F184" s="75"/>
      <c r="G184" s="76">
        <v>44561</v>
      </c>
      <c r="H184" s="77">
        <v>0</v>
      </c>
      <c r="I184" s="78">
        <v>0.14899999999999999</v>
      </c>
      <c r="J184" s="79">
        <v>44592</v>
      </c>
      <c r="K184" s="80">
        <v>0</v>
      </c>
      <c r="L184" s="81">
        <v>0.104</v>
      </c>
      <c r="M184" s="769"/>
      <c r="N184" s="769"/>
      <c r="O184" s="769"/>
      <c r="P184" s="27">
        <v>44651</v>
      </c>
      <c r="Q184" s="28">
        <v>8.1</v>
      </c>
      <c r="R184" s="29">
        <v>0.53500000000000003</v>
      </c>
      <c r="S184" s="85"/>
      <c r="T184" s="86"/>
      <c r="U184" s="86"/>
      <c r="V184" s="132">
        <v>44712</v>
      </c>
      <c r="W184" s="133">
        <v>0</v>
      </c>
      <c r="X184" s="134">
        <v>1.161</v>
      </c>
      <c r="Y184" s="86"/>
      <c r="Z184" s="86"/>
      <c r="AA184" s="87"/>
      <c r="AB184" s="27">
        <v>44773</v>
      </c>
      <c r="AC184" s="547"/>
      <c r="AD184" s="547"/>
      <c r="AE184" s="28">
        <v>0</v>
      </c>
      <c r="AF184" s="29">
        <v>0.17</v>
      </c>
      <c r="AG184" s="66">
        <v>44804</v>
      </c>
      <c r="AH184" s="588"/>
      <c r="AI184" s="588"/>
      <c r="AJ184" s="67">
        <v>2.1</v>
      </c>
      <c r="AK184" s="68">
        <v>0.16800000000000001</v>
      </c>
      <c r="AL184" s="68"/>
      <c r="AM184" s="596"/>
      <c r="AN184" s="596"/>
      <c r="AO184" s="73"/>
      <c r="AP184" s="88"/>
      <c r="AQ184" s="89"/>
      <c r="AR184" s="606"/>
      <c r="AS184" s="606"/>
    </row>
    <row r="185" spans="1:51" s="99" customFormat="1" x14ac:dyDescent="0.25">
      <c r="A185" s="90" t="s">
        <v>16</v>
      </c>
      <c r="B185" s="91">
        <f>SUM(B154:B184)</f>
        <v>13.4</v>
      </c>
      <c r="C185" s="91">
        <f>SUM(C154:C184)</f>
        <v>3.1550000000000002</v>
      </c>
      <c r="D185" s="92" t="s">
        <v>17</v>
      </c>
      <c r="E185" s="93">
        <f>SUM(E154:E184)</f>
        <v>33.800000000000004</v>
      </c>
      <c r="F185" s="135">
        <f>SUM(F154:F184)</f>
        <v>6.1639999999999997</v>
      </c>
      <c r="G185" s="90" t="s">
        <v>18</v>
      </c>
      <c r="H185" s="91">
        <f>SUM(H154:H184)</f>
        <v>41.800000000000004</v>
      </c>
      <c r="I185" s="91">
        <f>SUM(I154:I184)</f>
        <v>4.4260000000000002</v>
      </c>
      <c r="J185" s="92" t="s">
        <v>19</v>
      </c>
      <c r="K185" s="93">
        <f>SUM(K154:K184)</f>
        <v>6.1000000000000005</v>
      </c>
      <c r="L185" s="135">
        <f>SUM(L154:L184)</f>
        <v>3.854000000000001</v>
      </c>
      <c r="M185" s="97" t="s">
        <v>20</v>
      </c>
      <c r="N185" s="91">
        <f>SUM(N154:N184)</f>
        <v>17.700000000000003</v>
      </c>
      <c r="O185" s="98">
        <f>SUM(O154:O184)</f>
        <v>3.23</v>
      </c>
      <c r="P185" s="94" t="s">
        <v>21</v>
      </c>
      <c r="Q185" s="95">
        <f>SUM(Q154:Q184)</f>
        <v>129.30000000000001</v>
      </c>
      <c r="R185" s="96">
        <f>SUM(R154:R184)</f>
        <v>8.8759999999999994</v>
      </c>
      <c r="S185" s="90" t="s">
        <v>22</v>
      </c>
      <c r="T185" s="91">
        <f>SUM(T154:T184)</f>
        <v>77.599999999999994</v>
      </c>
      <c r="U185" s="91">
        <f>SUM(U154:U184)</f>
        <v>19.088999999999999</v>
      </c>
      <c r="V185" s="136" t="s">
        <v>23</v>
      </c>
      <c r="W185" s="137">
        <f>SUM(W154:W184)</f>
        <v>23.6</v>
      </c>
      <c r="X185" s="138">
        <f>SUM(X154:X184)</f>
        <v>46.423000000000002</v>
      </c>
      <c r="Y185" s="90" t="s">
        <v>24</v>
      </c>
      <c r="Z185" s="91">
        <f>SUM(Z154:Z184)</f>
        <v>1.2</v>
      </c>
      <c r="AA185" s="139">
        <f>SUM(AA154:AA184)</f>
        <v>17.251999999999999</v>
      </c>
      <c r="AB185" s="94" t="s">
        <v>25</v>
      </c>
      <c r="AC185" s="548"/>
      <c r="AD185" s="548"/>
      <c r="AE185" s="95">
        <f>SUM(AE154:AE184)</f>
        <v>0</v>
      </c>
      <c r="AF185" s="96">
        <f>SUM(AF154:AF184)</f>
        <v>6.9150000000000018</v>
      </c>
      <c r="AG185" s="97" t="s">
        <v>26</v>
      </c>
      <c r="AH185" s="97"/>
      <c r="AI185" s="97"/>
      <c r="AJ185" s="91">
        <f>SUM(AJ154:AJ184)</f>
        <v>14.700000000000001</v>
      </c>
      <c r="AK185" s="98">
        <f>SUM(AK154:AK184)</f>
        <v>4.3949999999999996</v>
      </c>
      <c r="AL185" s="98"/>
      <c r="AM185" s="597"/>
      <c r="AN185" s="597"/>
      <c r="AO185" s="94" t="s">
        <v>27</v>
      </c>
      <c r="AP185" s="95">
        <f>SUM(AP154:AP184)</f>
        <v>14.900000000000002</v>
      </c>
      <c r="AQ185" s="96">
        <f>SUM(AQ154:AQ184)</f>
        <v>3.761000000000001</v>
      </c>
      <c r="AR185" s="607"/>
      <c r="AS185" s="607"/>
      <c r="AY185" s="285"/>
    </row>
    <row r="187" spans="1:51" ht="29.4" x14ac:dyDescent="0.25">
      <c r="A187" s="100"/>
      <c r="B187" s="101" t="s">
        <v>14</v>
      </c>
      <c r="C187" s="101" t="s">
        <v>15</v>
      </c>
      <c r="D187" s="102" t="s">
        <v>28</v>
      </c>
      <c r="E187" s="103" t="s">
        <v>29</v>
      </c>
      <c r="AB187" s="143"/>
      <c r="AC187" s="143"/>
      <c r="AD187" s="143"/>
      <c r="AE187" s="144"/>
      <c r="AF187" s="144"/>
    </row>
    <row r="188" spans="1:51" x14ac:dyDescent="0.25">
      <c r="A188" s="104" t="s">
        <v>16</v>
      </c>
      <c r="B188" s="105">
        <f>B185</f>
        <v>13.4</v>
      </c>
      <c r="C188" s="105">
        <f>C185</f>
        <v>3.1550000000000002</v>
      </c>
      <c r="D188" s="106">
        <f>MAX(B154:B184)</f>
        <v>7.4</v>
      </c>
      <c r="E188" s="106">
        <f>AVERAGE(C188:C199)</f>
        <v>10.628333333333332</v>
      </c>
      <c r="AB188" s="143"/>
      <c r="AC188" s="143"/>
      <c r="AD188" s="143"/>
      <c r="AE188" s="144"/>
      <c r="AF188" s="144"/>
    </row>
    <row r="189" spans="1:51" x14ac:dyDescent="0.25">
      <c r="A189" s="107" t="s">
        <v>17</v>
      </c>
      <c r="B189" s="105">
        <f>E185</f>
        <v>33.800000000000004</v>
      </c>
      <c r="C189" s="105">
        <f>F185</f>
        <v>6.1639999999999997</v>
      </c>
      <c r="D189" s="106">
        <f>MAX(E154:E183)</f>
        <v>18.8</v>
      </c>
      <c r="AB189" s="143"/>
      <c r="AC189" s="143"/>
      <c r="AD189" s="143"/>
      <c r="AE189" s="144"/>
      <c r="AF189" s="144"/>
    </row>
    <row r="190" spans="1:51" x14ac:dyDescent="0.25">
      <c r="A190" s="104" t="s">
        <v>18</v>
      </c>
      <c r="B190" s="105">
        <f>H185</f>
        <v>41.800000000000004</v>
      </c>
      <c r="C190" s="105">
        <f>I185</f>
        <v>4.4260000000000002</v>
      </c>
      <c r="D190" s="106">
        <f>MAX(H154:H184)</f>
        <v>10.6</v>
      </c>
      <c r="AB190" s="143"/>
      <c r="AC190" s="143"/>
      <c r="AD190" s="143"/>
      <c r="AE190" s="144"/>
      <c r="AF190" s="144"/>
    </row>
    <row r="191" spans="1:51" x14ac:dyDescent="0.25">
      <c r="A191" s="107" t="s">
        <v>19</v>
      </c>
      <c r="B191" s="105">
        <f>K185</f>
        <v>6.1000000000000005</v>
      </c>
      <c r="C191" s="105">
        <f>L185</f>
        <v>3.854000000000001</v>
      </c>
      <c r="D191" s="106">
        <f>MAX(K154:K184)</f>
        <v>5.5</v>
      </c>
      <c r="AB191" s="143"/>
      <c r="AC191" s="143"/>
      <c r="AD191" s="143"/>
      <c r="AE191" s="144"/>
      <c r="AF191" s="144"/>
    </row>
    <row r="192" spans="1:51" x14ac:dyDescent="0.25">
      <c r="A192" s="104" t="s">
        <v>20</v>
      </c>
      <c r="B192" s="105">
        <f>N185</f>
        <v>17.700000000000003</v>
      </c>
      <c r="C192" s="105">
        <f>O185</f>
        <v>3.23</v>
      </c>
      <c r="D192" s="106">
        <f>MAX(N156:N181)</f>
        <v>7.5</v>
      </c>
      <c r="AB192" s="143"/>
      <c r="AC192" s="143"/>
      <c r="AD192" s="143"/>
      <c r="AE192" s="144"/>
      <c r="AF192" s="144"/>
    </row>
    <row r="193" spans="1:51" x14ac:dyDescent="0.25">
      <c r="A193" s="107" t="s">
        <v>21</v>
      </c>
      <c r="B193" s="105">
        <f>Q185</f>
        <v>129.30000000000001</v>
      </c>
      <c r="C193" s="105">
        <f>R185</f>
        <v>8.8759999999999994</v>
      </c>
      <c r="D193" s="106">
        <f>MAX(Q154:Q184)</f>
        <v>22.1</v>
      </c>
      <c r="AB193" s="143"/>
      <c r="AC193" s="143"/>
      <c r="AD193" s="143"/>
      <c r="AE193" s="144"/>
      <c r="AF193" s="144"/>
    </row>
    <row r="194" spans="1:51" x14ac:dyDescent="0.25">
      <c r="A194" s="104" t="s">
        <v>22</v>
      </c>
      <c r="B194" s="105">
        <f>T185</f>
        <v>77.599999999999994</v>
      </c>
      <c r="C194" s="105">
        <f>U185</f>
        <v>19.088999999999999</v>
      </c>
      <c r="D194" s="106">
        <f>MAX(T154:T183)</f>
        <v>22.8</v>
      </c>
      <c r="AB194" s="143"/>
      <c r="AC194" s="143"/>
      <c r="AD194" s="143"/>
      <c r="AE194" s="144"/>
      <c r="AF194" s="144"/>
    </row>
    <row r="195" spans="1:51" x14ac:dyDescent="0.25">
      <c r="A195" s="107" t="s">
        <v>23</v>
      </c>
      <c r="B195" s="105">
        <f>W185</f>
        <v>23.6</v>
      </c>
      <c r="C195" s="105">
        <f>X185</f>
        <v>46.423000000000002</v>
      </c>
      <c r="D195" s="106">
        <f>MAX(W154:W184)</f>
        <v>18.899999999999999</v>
      </c>
      <c r="AB195" s="143"/>
      <c r="AC195" s="143"/>
      <c r="AD195" s="143"/>
      <c r="AE195" s="144"/>
      <c r="AF195" s="144"/>
    </row>
    <row r="196" spans="1:51" x14ac:dyDescent="0.25">
      <c r="A196" s="104" t="s">
        <v>24</v>
      </c>
      <c r="B196" s="105">
        <f>Z185</f>
        <v>1.2</v>
      </c>
      <c r="C196" s="105">
        <f>AA185</f>
        <v>17.251999999999999</v>
      </c>
      <c r="D196" s="106">
        <f>MAX(Z154:Z183)</f>
        <v>1.2</v>
      </c>
      <c r="AB196" s="143"/>
      <c r="AC196" s="143"/>
      <c r="AD196" s="143"/>
      <c r="AE196" s="144"/>
      <c r="AF196" s="144"/>
    </row>
    <row r="197" spans="1:51" x14ac:dyDescent="0.25">
      <c r="A197" s="107" t="s">
        <v>30</v>
      </c>
      <c r="B197" s="108">
        <f>AE185</f>
        <v>0</v>
      </c>
      <c r="C197" s="108">
        <f>AF185</f>
        <v>6.9150000000000018</v>
      </c>
      <c r="D197" s="106">
        <f>MAX(AE154:AE184)</f>
        <v>0</v>
      </c>
      <c r="AB197" s="143"/>
      <c r="AC197" s="143"/>
      <c r="AD197" s="143"/>
      <c r="AE197" s="144"/>
      <c r="AF197" s="144"/>
    </row>
    <row r="198" spans="1:51" x14ac:dyDescent="0.25">
      <c r="A198" s="104" t="s">
        <v>31</v>
      </c>
      <c r="B198" s="108">
        <f>AJ185</f>
        <v>14.700000000000001</v>
      </c>
      <c r="C198" s="108">
        <f>AK185</f>
        <v>4.3949999999999996</v>
      </c>
      <c r="D198" s="106">
        <f>MAX(AJ154:AJ184)</f>
        <v>7</v>
      </c>
      <c r="AB198" s="143"/>
      <c r="AC198" s="143"/>
      <c r="AD198" s="143"/>
      <c r="AE198" s="144"/>
      <c r="AF198" s="144"/>
    </row>
    <row r="199" spans="1:51" x14ac:dyDescent="0.25">
      <c r="A199" s="109" t="s">
        <v>32</v>
      </c>
      <c r="B199" s="110">
        <f>AP185</f>
        <v>14.900000000000002</v>
      </c>
      <c r="C199" s="110">
        <f>AQ185</f>
        <v>3.761000000000001</v>
      </c>
      <c r="D199" s="106">
        <f>MAX(AP154:AP183)</f>
        <v>6.2</v>
      </c>
      <c r="AB199" s="143"/>
      <c r="AC199" s="143"/>
      <c r="AD199" s="143"/>
      <c r="AE199" s="144"/>
      <c r="AF199" s="144"/>
    </row>
    <row r="200" spans="1:51" x14ac:dyDescent="0.25">
      <c r="A200" s="111" t="s">
        <v>35</v>
      </c>
      <c r="B200" s="112">
        <f>SUM(B188:B199)</f>
        <v>374.1</v>
      </c>
      <c r="C200" s="113">
        <f>SUM(C188:C199)</f>
        <v>127.53999999999999</v>
      </c>
      <c r="AB200" s="143"/>
      <c r="AC200" s="143"/>
      <c r="AD200" s="143"/>
      <c r="AE200" s="144"/>
      <c r="AF200" s="144"/>
    </row>
    <row r="201" spans="1:51" x14ac:dyDescent="0.25">
      <c r="S201" s="2"/>
      <c r="T201" s="2"/>
      <c r="U201" s="2"/>
      <c r="AB201" s="143"/>
      <c r="AC201" s="143"/>
      <c r="AD201" s="143"/>
      <c r="AE201" s="144"/>
      <c r="AF201" s="144"/>
    </row>
    <row r="202" spans="1:51" s="4" customFormat="1" ht="15.6" x14ac:dyDescent="0.3">
      <c r="A202" s="772" t="s">
        <v>1</v>
      </c>
      <c r="B202" s="772"/>
      <c r="C202" s="772"/>
      <c r="D202" s="771" t="s">
        <v>2</v>
      </c>
      <c r="E202" s="771"/>
      <c r="F202" s="771"/>
      <c r="G202" s="772" t="s">
        <v>3</v>
      </c>
      <c r="H202" s="772"/>
      <c r="I202" s="772"/>
      <c r="J202" s="773" t="s">
        <v>4</v>
      </c>
      <c r="K202" s="773"/>
      <c r="L202" s="773"/>
      <c r="M202" s="774" t="s">
        <v>5</v>
      </c>
      <c r="N202" s="774"/>
      <c r="O202" s="774"/>
      <c r="P202" s="773" t="s">
        <v>6</v>
      </c>
      <c r="Q202" s="773"/>
      <c r="R202" s="773"/>
      <c r="S202" s="770" t="s">
        <v>7</v>
      </c>
      <c r="T202" s="770"/>
      <c r="U202" s="770"/>
      <c r="V202" s="773" t="s">
        <v>8</v>
      </c>
      <c r="W202" s="773"/>
      <c r="X202" s="773"/>
      <c r="Y202" s="772" t="s">
        <v>9</v>
      </c>
      <c r="Z202" s="772"/>
      <c r="AA202" s="772"/>
      <c r="AB202" s="773" t="s">
        <v>10</v>
      </c>
      <c r="AC202" s="773"/>
      <c r="AD202" s="773"/>
      <c r="AE202" s="773"/>
      <c r="AF202" s="773"/>
      <c r="AG202" s="770" t="s">
        <v>11</v>
      </c>
      <c r="AH202" s="770"/>
      <c r="AI202" s="770"/>
      <c r="AJ202" s="770"/>
      <c r="AK202" s="770"/>
      <c r="AL202" s="3"/>
      <c r="AM202" s="585"/>
      <c r="AN202" s="585"/>
      <c r="AO202" s="771" t="s">
        <v>12</v>
      </c>
      <c r="AP202" s="771"/>
      <c r="AQ202" s="771"/>
      <c r="AR202" s="603"/>
      <c r="AS202" s="603"/>
      <c r="AY202" s="285"/>
    </row>
    <row r="203" spans="1:51" s="4" customFormat="1" x14ac:dyDescent="0.25">
      <c r="A203" s="5" t="s">
        <v>13</v>
      </c>
      <c r="B203" s="6" t="s">
        <v>14</v>
      </c>
      <c r="C203" s="7" t="s">
        <v>15</v>
      </c>
      <c r="D203" s="8" t="s">
        <v>13</v>
      </c>
      <c r="E203" s="9" t="s">
        <v>14</v>
      </c>
      <c r="F203" s="10" t="s">
        <v>15</v>
      </c>
      <c r="G203" s="5" t="s">
        <v>13</v>
      </c>
      <c r="H203" s="6" t="s">
        <v>14</v>
      </c>
      <c r="I203" s="7" t="s">
        <v>15</v>
      </c>
      <c r="J203" s="11" t="s">
        <v>13</v>
      </c>
      <c r="K203" s="12" t="s">
        <v>14</v>
      </c>
      <c r="L203" s="13" t="s">
        <v>15</v>
      </c>
      <c r="M203" s="16" t="s">
        <v>13</v>
      </c>
      <c r="N203" s="6" t="s">
        <v>14</v>
      </c>
      <c r="O203" s="17" t="s">
        <v>15</v>
      </c>
      <c r="P203" s="11" t="s">
        <v>13</v>
      </c>
      <c r="Q203" s="12" t="s">
        <v>14</v>
      </c>
      <c r="R203" s="13" t="s">
        <v>15</v>
      </c>
      <c r="S203" s="5" t="s">
        <v>13</v>
      </c>
      <c r="T203" s="6" t="s">
        <v>14</v>
      </c>
      <c r="U203" s="17" t="s">
        <v>15</v>
      </c>
      <c r="V203" s="11" t="s">
        <v>13</v>
      </c>
      <c r="W203" s="12" t="s">
        <v>14</v>
      </c>
      <c r="X203" s="13" t="s">
        <v>15</v>
      </c>
      <c r="Y203" s="5" t="s">
        <v>13</v>
      </c>
      <c r="Z203" s="6" t="s">
        <v>14</v>
      </c>
      <c r="AA203" s="7" t="s">
        <v>15</v>
      </c>
      <c r="AB203" s="11" t="s">
        <v>13</v>
      </c>
      <c r="AC203" s="14"/>
      <c r="AD203" s="14"/>
      <c r="AE203" s="12" t="s">
        <v>14</v>
      </c>
      <c r="AF203" s="13" t="s">
        <v>15</v>
      </c>
      <c r="AG203" s="5" t="s">
        <v>13</v>
      </c>
      <c r="AH203" s="16"/>
      <c r="AI203" s="16"/>
      <c r="AJ203" s="6" t="s">
        <v>14</v>
      </c>
      <c r="AK203" s="17" t="s">
        <v>15</v>
      </c>
      <c r="AL203" s="17"/>
      <c r="AM203" s="593"/>
      <c r="AN203" s="593"/>
      <c r="AO203" s="8" t="s">
        <v>13</v>
      </c>
      <c r="AP203" s="9" t="s">
        <v>14</v>
      </c>
      <c r="AQ203" s="10" t="s">
        <v>15</v>
      </c>
      <c r="AR203" s="604"/>
      <c r="AS203" s="604"/>
      <c r="AY203" s="285"/>
    </row>
    <row r="204" spans="1:51" s="4" customFormat="1" x14ac:dyDescent="0.25">
      <c r="A204" s="18">
        <v>44835</v>
      </c>
      <c r="B204" s="19">
        <v>0</v>
      </c>
      <c r="C204" s="20">
        <v>0.13</v>
      </c>
      <c r="D204" s="21">
        <v>44866</v>
      </c>
      <c r="E204" s="22">
        <v>0</v>
      </c>
      <c r="F204" s="23">
        <v>0.11799999999999999</v>
      </c>
      <c r="G204" s="24">
        <v>44896</v>
      </c>
      <c r="H204" s="25">
        <v>0</v>
      </c>
      <c r="I204" s="26">
        <v>0.156</v>
      </c>
      <c r="J204" s="145">
        <v>44927</v>
      </c>
      <c r="K204" s="121">
        <v>0</v>
      </c>
      <c r="L204" s="121">
        <v>0.33</v>
      </c>
      <c r="M204" s="114">
        <v>44958</v>
      </c>
      <c r="N204" s="31">
        <v>0</v>
      </c>
      <c r="O204" s="115">
        <v>0.32600000000000001</v>
      </c>
      <c r="P204" s="27">
        <v>44986</v>
      </c>
      <c r="Q204" s="28">
        <v>0</v>
      </c>
      <c r="R204" s="29">
        <v>0.2</v>
      </c>
      <c r="S204" s="140">
        <v>45017</v>
      </c>
      <c r="T204" s="35">
        <v>0</v>
      </c>
      <c r="U204" s="35">
        <v>0.35899999999999999</v>
      </c>
      <c r="V204" s="116">
        <v>45047</v>
      </c>
      <c r="W204" s="117">
        <v>0</v>
      </c>
      <c r="X204" s="118">
        <v>0.36899999999999999</v>
      </c>
      <c r="Y204" s="140">
        <v>45078</v>
      </c>
      <c r="Z204" s="35">
        <v>0</v>
      </c>
      <c r="AA204" s="35">
        <v>0.432</v>
      </c>
      <c r="AB204" s="27">
        <v>45108</v>
      </c>
      <c r="AC204" s="547"/>
      <c r="AD204" s="547"/>
      <c r="AE204" s="28">
        <v>0</v>
      </c>
      <c r="AF204" s="29">
        <v>0.184</v>
      </c>
      <c r="AG204" s="30">
        <v>45139</v>
      </c>
      <c r="AH204" s="114"/>
      <c r="AI204" s="114"/>
      <c r="AJ204" s="35">
        <v>0</v>
      </c>
      <c r="AK204" s="43">
        <v>0.104</v>
      </c>
      <c r="AL204" s="43"/>
      <c r="AM204" s="598"/>
      <c r="AN204" s="598"/>
      <c r="AO204" s="141">
        <v>45170</v>
      </c>
      <c r="AP204" s="142">
        <v>0</v>
      </c>
      <c r="AQ204" s="142">
        <v>7.8E-2</v>
      </c>
      <c r="AR204" s="608"/>
      <c r="AS204" s="608"/>
      <c r="AY204" s="285"/>
    </row>
    <row r="205" spans="1:51" s="4" customFormat="1" x14ac:dyDescent="0.25">
      <c r="A205" s="30">
        <v>44836</v>
      </c>
      <c r="B205" s="31">
        <v>0</v>
      </c>
      <c r="C205" s="32">
        <v>0.121</v>
      </c>
      <c r="D205" s="44">
        <v>44867</v>
      </c>
      <c r="E205" s="47">
        <v>0</v>
      </c>
      <c r="F205" s="48">
        <v>0.11799999999999999</v>
      </c>
      <c r="G205" s="49">
        <v>44897</v>
      </c>
      <c r="H205" s="50">
        <v>0</v>
      </c>
      <c r="I205" s="51">
        <v>0.155</v>
      </c>
      <c r="J205" s="145">
        <v>44928</v>
      </c>
      <c r="K205" s="121">
        <v>0</v>
      </c>
      <c r="L205" s="121">
        <v>0.318</v>
      </c>
      <c r="M205" s="114">
        <v>44959</v>
      </c>
      <c r="N205" s="31">
        <v>0</v>
      </c>
      <c r="O205" s="115">
        <v>0.312</v>
      </c>
      <c r="P205" s="27">
        <v>44987</v>
      </c>
      <c r="Q205" s="28">
        <v>0</v>
      </c>
      <c r="R205" s="29">
        <v>0.19900000000000001</v>
      </c>
      <c r="S205" s="140">
        <v>45018</v>
      </c>
      <c r="T205" s="35">
        <v>0</v>
      </c>
      <c r="U205" s="35">
        <v>0.36099999999999999</v>
      </c>
      <c r="V205" s="120">
        <v>45048</v>
      </c>
      <c r="W205" s="121">
        <v>0</v>
      </c>
      <c r="X205" s="122">
        <v>0.34100000000000003</v>
      </c>
      <c r="Y205" s="140">
        <v>45079</v>
      </c>
      <c r="Z205" s="35">
        <v>0.8</v>
      </c>
      <c r="AA205" s="35">
        <v>0.44700000000000001</v>
      </c>
      <c r="AB205" s="27">
        <v>45109</v>
      </c>
      <c r="AC205" s="547"/>
      <c r="AD205" s="547"/>
      <c r="AE205" s="28">
        <v>0</v>
      </c>
      <c r="AF205" s="29">
        <v>0.17100000000000001</v>
      </c>
      <c r="AG205" s="30">
        <v>45140</v>
      </c>
      <c r="AH205" s="114"/>
      <c r="AI205" s="114"/>
      <c r="AJ205" s="35">
        <v>0</v>
      </c>
      <c r="AK205" s="43">
        <v>0.10100000000000001</v>
      </c>
      <c r="AL205" s="43"/>
      <c r="AM205" s="43"/>
      <c r="AN205" s="43"/>
      <c r="AO205" s="33">
        <v>45171</v>
      </c>
      <c r="AP205" s="28">
        <v>1.7</v>
      </c>
      <c r="AQ205" s="28">
        <v>8.1000000000000003E-2</v>
      </c>
      <c r="AR205" s="608"/>
      <c r="AS205" s="608"/>
      <c r="AY205" s="285"/>
    </row>
    <row r="206" spans="1:51" s="4" customFormat="1" x14ac:dyDescent="0.25">
      <c r="A206" s="30">
        <v>44837</v>
      </c>
      <c r="B206" s="31">
        <v>0</v>
      </c>
      <c r="C206" s="32">
        <v>0.115</v>
      </c>
      <c r="D206" s="44">
        <v>44868</v>
      </c>
      <c r="E206" s="47">
        <v>0</v>
      </c>
      <c r="F206" s="48">
        <v>0.11899999999999999</v>
      </c>
      <c r="G206" s="49">
        <v>44898</v>
      </c>
      <c r="H206" s="50">
        <v>0.5</v>
      </c>
      <c r="I206" s="51">
        <v>0.155</v>
      </c>
      <c r="J206" s="145">
        <v>44929</v>
      </c>
      <c r="K206" s="121">
        <v>0.2</v>
      </c>
      <c r="L206" s="121">
        <v>0.314</v>
      </c>
      <c r="M206" s="114">
        <v>44960</v>
      </c>
      <c r="N206" s="31">
        <v>0</v>
      </c>
      <c r="O206" s="115">
        <v>0.30299999999999999</v>
      </c>
      <c r="P206" s="27">
        <v>44988</v>
      </c>
      <c r="Q206" s="28">
        <v>0</v>
      </c>
      <c r="R206" s="29">
        <v>0.19700000000000001</v>
      </c>
      <c r="S206" s="140">
        <v>45019</v>
      </c>
      <c r="T206" s="35">
        <v>0</v>
      </c>
      <c r="U206" s="35">
        <v>0.33800000000000002</v>
      </c>
      <c r="V206" s="120">
        <v>45049</v>
      </c>
      <c r="W206" s="121">
        <v>0</v>
      </c>
      <c r="X206" s="122">
        <v>0.33600000000000002</v>
      </c>
      <c r="Y206" s="140">
        <v>45080</v>
      </c>
      <c r="Z206" s="35">
        <v>7.1</v>
      </c>
      <c r="AA206" s="35">
        <v>0.45700000000000002</v>
      </c>
      <c r="AB206" s="27">
        <v>45110</v>
      </c>
      <c r="AC206" s="547"/>
      <c r="AD206" s="547"/>
      <c r="AE206" s="28">
        <v>0</v>
      </c>
      <c r="AF206" s="29">
        <v>0.16600000000000001</v>
      </c>
      <c r="AG206" s="30">
        <v>45141</v>
      </c>
      <c r="AH206" s="114"/>
      <c r="AI206" s="114"/>
      <c r="AJ206" s="35">
        <v>0</v>
      </c>
      <c r="AK206" s="43">
        <v>0.10299999999999999</v>
      </c>
      <c r="AL206" s="43"/>
      <c r="AM206" s="43"/>
      <c r="AN206" s="43"/>
      <c r="AO206" s="33">
        <v>45172</v>
      </c>
      <c r="AP206" s="28">
        <v>10.6</v>
      </c>
      <c r="AQ206" s="28">
        <v>0.10299999999999999</v>
      </c>
      <c r="AR206" s="608"/>
      <c r="AS206" s="608"/>
      <c r="AY206" s="285"/>
    </row>
    <row r="207" spans="1:51" s="4" customFormat="1" x14ac:dyDescent="0.25">
      <c r="A207" s="30">
        <v>44838</v>
      </c>
      <c r="B207" s="31">
        <v>0</v>
      </c>
      <c r="C207" s="32">
        <v>0.114</v>
      </c>
      <c r="D207" s="44">
        <v>44869</v>
      </c>
      <c r="E207" s="47">
        <v>0</v>
      </c>
      <c r="F207" s="48">
        <v>0.12</v>
      </c>
      <c r="G207" s="49">
        <v>44899</v>
      </c>
      <c r="H207" s="50">
        <v>0.8</v>
      </c>
      <c r="I207" s="51">
        <v>0.158</v>
      </c>
      <c r="J207" s="145">
        <v>44930</v>
      </c>
      <c r="K207" s="121">
        <v>0</v>
      </c>
      <c r="L207" s="121">
        <v>0.307</v>
      </c>
      <c r="M207" s="114">
        <v>44961</v>
      </c>
      <c r="N207" s="31">
        <v>0</v>
      </c>
      <c r="O207" s="115">
        <v>0.29199999999999998</v>
      </c>
      <c r="P207" s="27">
        <v>44989</v>
      </c>
      <c r="Q207" s="28">
        <v>0</v>
      </c>
      <c r="R207" s="29">
        <v>0.192</v>
      </c>
      <c r="S207" s="140">
        <v>45020</v>
      </c>
      <c r="T207" s="35">
        <v>0</v>
      </c>
      <c r="U207" s="35">
        <v>0.39500000000000002</v>
      </c>
      <c r="V207" s="120">
        <v>45050</v>
      </c>
      <c r="W207" s="121">
        <v>0</v>
      </c>
      <c r="X207" s="122">
        <v>0.33600000000000002</v>
      </c>
      <c r="Y207" s="140">
        <v>45081</v>
      </c>
      <c r="Z207" s="35">
        <v>0</v>
      </c>
      <c r="AA207" s="35">
        <v>0.38600000000000001</v>
      </c>
      <c r="AB207" s="27">
        <v>45111</v>
      </c>
      <c r="AC207" s="547"/>
      <c r="AD207" s="547"/>
      <c r="AE207" s="28">
        <v>0</v>
      </c>
      <c r="AF207" s="29">
        <v>0.14599999999999999</v>
      </c>
      <c r="AG207" s="30">
        <v>45142</v>
      </c>
      <c r="AH207" s="114"/>
      <c r="AI207" s="114"/>
      <c r="AJ207" s="35">
        <v>0</v>
      </c>
      <c r="AK207" s="43">
        <v>0.104</v>
      </c>
      <c r="AL207" s="43"/>
      <c r="AM207" s="43"/>
      <c r="AN207" s="43"/>
      <c r="AO207" s="33">
        <v>45173</v>
      </c>
      <c r="AP207" s="28">
        <v>0.1</v>
      </c>
      <c r="AQ207" s="28">
        <v>0.13100000000000001</v>
      </c>
      <c r="AR207" s="608"/>
      <c r="AS207" s="608"/>
      <c r="AY207" s="285"/>
    </row>
    <row r="208" spans="1:51" x14ac:dyDescent="0.25">
      <c r="A208" s="30">
        <v>44839</v>
      </c>
      <c r="B208" s="31">
        <v>0</v>
      </c>
      <c r="C208" s="32">
        <v>0.113</v>
      </c>
      <c r="D208" s="44">
        <v>44870</v>
      </c>
      <c r="E208" s="47">
        <v>0</v>
      </c>
      <c r="F208" s="48">
        <v>0.11799999999999999</v>
      </c>
      <c r="G208" s="49">
        <v>44900</v>
      </c>
      <c r="H208" s="50">
        <v>0.4</v>
      </c>
      <c r="I208" s="51">
        <v>0.157</v>
      </c>
      <c r="J208" s="145">
        <v>44931</v>
      </c>
      <c r="K208" s="121">
        <v>0</v>
      </c>
      <c r="L208" s="121">
        <v>0.29599999999999999</v>
      </c>
      <c r="M208" s="114">
        <v>44962</v>
      </c>
      <c r="N208" s="31">
        <v>0</v>
      </c>
      <c r="O208" s="115">
        <v>0.27200000000000002</v>
      </c>
      <c r="P208" s="27">
        <v>44990</v>
      </c>
      <c r="Q208" s="28">
        <v>0.8</v>
      </c>
      <c r="R208" s="29">
        <v>0.192</v>
      </c>
      <c r="S208" s="140">
        <v>45021</v>
      </c>
      <c r="T208" s="35">
        <v>0</v>
      </c>
      <c r="U208" s="35">
        <v>0.40500000000000003</v>
      </c>
      <c r="V208" s="120">
        <v>45051</v>
      </c>
      <c r="W208" s="121">
        <v>0</v>
      </c>
      <c r="X208" s="122">
        <v>0.32700000000000001</v>
      </c>
      <c r="Y208" s="140">
        <v>45082</v>
      </c>
      <c r="Z208" s="35">
        <v>0</v>
      </c>
      <c r="AA208" s="35">
        <v>0.371</v>
      </c>
      <c r="AB208" s="27">
        <v>45112</v>
      </c>
      <c r="AC208" s="547"/>
      <c r="AD208" s="547"/>
      <c r="AE208" s="28">
        <v>0</v>
      </c>
      <c r="AF208" s="29">
        <v>0.151</v>
      </c>
      <c r="AG208" s="30">
        <v>45143</v>
      </c>
      <c r="AH208" s="114"/>
      <c r="AI208" s="114"/>
      <c r="AJ208" s="35">
        <v>0</v>
      </c>
      <c r="AK208" s="43">
        <v>0.1</v>
      </c>
      <c r="AL208" s="43"/>
      <c r="AM208" s="43"/>
      <c r="AN208" s="43"/>
      <c r="AO208" s="33">
        <v>45174</v>
      </c>
      <c r="AP208" s="28">
        <v>0</v>
      </c>
      <c r="AQ208" s="28">
        <v>9.9000000000000005E-2</v>
      </c>
      <c r="AR208" s="608"/>
      <c r="AS208" s="608"/>
    </row>
    <row r="209" spans="1:45" x14ac:dyDescent="0.25">
      <c r="A209" s="30">
        <v>44840</v>
      </c>
      <c r="B209" s="31">
        <v>1.8</v>
      </c>
      <c r="C209" s="32">
        <v>0.114</v>
      </c>
      <c r="D209" s="44">
        <v>44871</v>
      </c>
      <c r="E209" s="47">
        <v>0</v>
      </c>
      <c r="F209" s="48">
        <v>0.11799999999999999</v>
      </c>
      <c r="G209" s="49">
        <v>44901</v>
      </c>
      <c r="H209" s="50">
        <v>3.2</v>
      </c>
      <c r="I209" s="51">
        <v>0.157</v>
      </c>
      <c r="J209" s="145">
        <v>44932</v>
      </c>
      <c r="K209" s="121">
        <v>0</v>
      </c>
      <c r="L209" s="121">
        <v>0.29399999999999998</v>
      </c>
      <c r="M209" s="114">
        <v>44963</v>
      </c>
      <c r="N209" s="31">
        <v>0</v>
      </c>
      <c r="O209" s="115">
        <v>0.26400000000000001</v>
      </c>
      <c r="P209" s="27">
        <v>44991</v>
      </c>
      <c r="Q209" s="28">
        <v>2.2000000000000002</v>
      </c>
      <c r="R209" s="29">
        <v>0.186</v>
      </c>
      <c r="S209" s="140">
        <v>45022</v>
      </c>
      <c r="T209" s="35">
        <v>0</v>
      </c>
      <c r="U209" s="35">
        <v>0.38500000000000001</v>
      </c>
      <c r="V209" s="120">
        <v>45052</v>
      </c>
      <c r="W209" s="121">
        <v>0</v>
      </c>
      <c r="X209" s="122">
        <v>0.30199999999999999</v>
      </c>
      <c r="Y209" s="140">
        <v>45083</v>
      </c>
      <c r="Z209" s="35">
        <v>0</v>
      </c>
      <c r="AA209" s="35">
        <v>0.35299999999999998</v>
      </c>
      <c r="AB209" s="27">
        <v>45113</v>
      </c>
      <c r="AC209" s="547"/>
      <c r="AD209" s="547"/>
      <c r="AE209" s="28">
        <v>0</v>
      </c>
      <c r="AF209" s="29">
        <v>0.13500000000000001</v>
      </c>
      <c r="AG209" s="30">
        <v>45144</v>
      </c>
      <c r="AH209" s="114"/>
      <c r="AI209" s="114"/>
      <c r="AJ209" s="35">
        <v>0</v>
      </c>
      <c r="AK209" s="43">
        <v>9.6000000000000002E-2</v>
      </c>
      <c r="AL209" s="43"/>
      <c r="AM209" s="43"/>
      <c r="AN209" s="43"/>
      <c r="AO209" s="33">
        <v>45175</v>
      </c>
      <c r="AP209" s="28">
        <v>0</v>
      </c>
      <c r="AQ209" s="28">
        <v>9.4E-2</v>
      </c>
      <c r="AR209" s="608"/>
      <c r="AS209" s="608"/>
    </row>
    <row r="210" spans="1:45" x14ac:dyDescent="0.25">
      <c r="A210" s="30">
        <v>44841</v>
      </c>
      <c r="B210" s="31">
        <v>0.1</v>
      </c>
      <c r="C210" s="32">
        <v>0.11600000000000001</v>
      </c>
      <c r="D210" s="44">
        <v>44872</v>
      </c>
      <c r="E210" s="47">
        <v>0</v>
      </c>
      <c r="F210" s="48">
        <v>0.11700000000000001</v>
      </c>
      <c r="G210" s="49">
        <v>44902</v>
      </c>
      <c r="H210" s="50">
        <v>0.2</v>
      </c>
      <c r="I210" s="51">
        <v>0.157</v>
      </c>
      <c r="J210" s="145">
        <v>44933</v>
      </c>
      <c r="K210" s="121">
        <v>0</v>
      </c>
      <c r="L210" s="121">
        <v>0.28199999999999997</v>
      </c>
      <c r="M210" s="114">
        <v>44964</v>
      </c>
      <c r="N210" s="31">
        <v>5.9</v>
      </c>
      <c r="O210" s="115">
        <v>0.26800000000000002</v>
      </c>
      <c r="P210" s="27">
        <v>44992</v>
      </c>
      <c r="Q210" s="28">
        <v>3.4</v>
      </c>
      <c r="R210" s="29">
        <v>0.45200000000000001</v>
      </c>
      <c r="S210" s="140">
        <v>45023</v>
      </c>
      <c r="T210" s="35">
        <v>0</v>
      </c>
      <c r="U210" s="35">
        <v>0.36099999999999999</v>
      </c>
      <c r="V210" s="120">
        <v>45053</v>
      </c>
      <c r="W210" s="121">
        <v>0</v>
      </c>
      <c r="X210" s="122">
        <v>0.22700000000000001</v>
      </c>
      <c r="Y210" s="140">
        <v>45084</v>
      </c>
      <c r="Z210" s="35">
        <v>17.3</v>
      </c>
      <c r="AA210" s="35">
        <v>0.67</v>
      </c>
      <c r="AB210" s="27">
        <v>45114</v>
      </c>
      <c r="AC210" s="547"/>
      <c r="AD210" s="547"/>
      <c r="AE210" s="28">
        <v>0</v>
      </c>
      <c r="AF210" s="29">
        <v>0.14299999999999999</v>
      </c>
      <c r="AG210" s="30">
        <v>45145</v>
      </c>
      <c r="AH210" s="114"/>
      <c r="AI210" s="114"/>
      <c r="AJ210" s="35">
        <v>0</v>
      </c>
      <c r="AK210" s="43">
        <v>9.0999999999999998E-2</v>
      </c>
      <c r="AL210" s="43"/>
      <c r="AM210" s="43"/>
      <c r="AN210" s="43"/>
      <c r="AO210" s="33">
        <v>45176</v>
      </c>
      <c r="AP210" s="28">
        <v>0</v>
      </c>
      <c r="AQ210" s="28">
        <v>8.8999999999999996E-2</v>
      </c>
      <c r="AR210" s="608"/>
      <c r="AS210" s="608"/>
    </row>
    <row r="211" spans="1:45" x14ac:dyDescent="0.25">
      <c r="A211" s="30">
        <v>44842</v>
      </c>
      <c r="B211" s="31">
        <v>0</v>
      </c>
      <c r="C211" s="32">
        <v>0.114</v>
      </c>
      <c r="D211" s="44">
        <v>44873</v>
      </c>
      <c r="E211" s="47">
        <v>0</v>
      </c>
      <c r="F211" s="48">
        <v>0.11600000000000001</v>
      </c>
      <c r="G211" s="49">
        <v>44903</v>
      </c>
      <c r="H211" s="50">
        <v>3.7</v>
      </c>
      <c r="I211" s="51">
        <v>0.159</v>
      </c>
      <c r="J211" s="145">
        <v>44934</v>
      </c>
      <c r="K211" s="121">
        <v>4</v>
      </c>
      <c r="L211" s="121">
        <v>0.377</v>
      </c>
      <c r="M211" s="114">
        <v>44965</v>
      </c>
      <c r="N211" s="31">
        <v>0.3</v>
      </c>
      <c r="O211" s="115">
        <v>0.26200000000000001</v>
      </c>
      <c r="P211" s="27">
        <v>44993</v>
      </c>
      <c r="Q211" s="28">
        <v>0</v>
      </c>
      <c r="R211" s="29">
        <v>0.318</v>
      </c>
      <c r="S211" s="140">
        <v>45024</v>
      </c>
      <c r="T211" s="35">
        <v>0</v>
      </c>
      <c r="U211" s="35">
        <v>0.36</v>
      </c>
      <c r="V211" s="120">
        <v>45054</v>
      </c>
      <c r="W211" s="121">
        <v>0</v>
      </c>
      <c r="X211" s="122">
        <v>0.25900000000000001</v>
      </c>
      <c r="Y211" s="140">
        <v>45085</v>
      </c>
      <c r="Z211" s="35">
        <v>10.4</v>
      </c>
      <c r="AA211" s="35">
        <v>1.0329999999999999</v>
      </c>
      <c r="AB211" s="27">
        <v>45115</v>
      </c>
      <c r="AC211" s="547"/>
      <c r="AD211" s="547"/>
      <c r="AE211" s="28">
        <v>0</v>
      </c>
      <c r="AF211" s="29">
        <v>0.13600000000000001</v>
      </c>
      <c r="AG211" s="30">
        <v>45146</v>
      </c>
      <c r="AH211" s="114"/>
      <c r="AI211" s="114"/>
      <c r="AJ211" s="35">
        <v>0</v>
      </c>
      <c r="AK211" s="43">
        <v>8.8999999999999996E-2</v>
      </c>
      <c r="AL211" s="43"/>
      <c r="AM211" s="43"/>
      <c r="AN211" s="43"/>
      <c r="AO211" s="33">
        <v>45177</v>
      </c>
      <c r="AP211" s="28">
        <v>0</v>
      </c>
      <c r="AQ211" s="28">
        <v>8.7999999999999995E-2</v>
      </c>
      <c r="AR211" s="608"/>
      <c r="AS211" s="608"/>
    </row>
    <row r="212" spans="1:45" x14ac:dyDescent="0.25">
      <c r="A212" s="30">
        <v>44843</v>
      </c>
      <c r="B212" s="31">
        <v>0</v>
      </c>
      <c r="C212" s="32">
        <v>0.113</v>
      </c>
      <c r="D212" s="44">
        <v>44874</v>
      </c>
      <c r="E212" s="47">
        <v>1</v>
      </c>
      <c r="F212" s="48">
        <v>0.11700000000000001</v>
      </c>
      <c r="G212" s="49">
        <v>44904</v>
      </c>
      <c r="H212" s="50">
        <v>47.5</v>
      </c>
      <c r="I212" s="51">
        <v>0.57299999999999995</v>
      </c>
      <c r="J212" s="145">
        <v>44935</v>
      </c>
      <c r="K212" s="121">
        <v>4.8</v>
      </c>
      <c r="L212" s="121">
        <v>1.633</v>
      </c>
      <c r="M212" s="114">
        <v>44966</v>
      </c>
      <c r="N212" s="31">
        <v>0</v>
      </c>
      <c r="O212" s="115">
        <v>0.255</v>
      </c>
      <c r="P212" s="27">
        <v>44994</v>
      </c>
      <c r="Q212" s="28">
        <v>2.4</v>
      </c>
      <c r="R212" s="29">
        <v>0.51200000000000001</v>
      </c>
      <c r="S212" s="140">
        <v>45025</v>
      </c>
      <c r="T212" s="35">
        <v>0</v>
      </c>
      <c r="U212" s="35">
        <v>0.40500000000000003</v>
      </c>
      <c r="V212" s="120">
        <v>45055</v>
      </c>
      <c r="W212" s="121">
        <v>0</v>
      </c>
      <c r="X212" s="122">
        <v>0.28799999999999998</v>
      </c>
      <c r="Y212" s="140">
        <v>45086</v>
      </c>
      <c r="Z212" s="35">
        <v>0</v>
      </c>
      <c r="AA212" s="35">
        <v>1.0900000000000001</v>
      </c>
      <c r="AB212" s="27">
        <v>45116</v>
      </c>
      <c r="AC212" s="547"/>
      <c r="AD212" s="547"/>
      <c r="AE212" s="28">
        <v>0</v>
      </c>
      <c r="AF212" s="29">
        <v>0.13100000000000001</v>
      </c>
      <c r="AG212" s="30">
        <v>45147</v>
      </c>
      <c r="AH212" s="114"/>
      <c r="AI212" s="114"/>
      <c r="AJ212" s="35">
        <v>0</v>
      </c>
      <c r="AK212" s="43">
        <v>8.4000000000000005E-2</v>
      </c>
      <c r="AL212" s="43"/>
      <c r="AM212" s="43"/>
      <c r="AN212" s="43"/>
      <c r="AO212" s="33">
        <v>45178</v>
      </c>
      <c r="AP212" s="28">
        <v>0</v>
      </c>
      <c r="AQ212" s="28">
        <v>8.2000000000000003E-2</v>
      </c>
      <c r="AR212" s="608"/>
      <c r="AS212" s="608"/>
    </row>
    <row r="213" spans="1:45" x14ac:dyDescent="0.25">
      <c r="A213" s="30">
        <v>44844</v>
      </c>
      <c r="B213" s="31">
        <v>0</v>
      </c>
      <c r="C213" s="32">
        <v>0.113</v>
      </c>
      <c r="D213" s="44">
        <v>44875</v>
      </c>
      <c r="E213" s="47">
        <v>0.1</v>
      </c>
      <c r="F213" s="48">
        <v>0.11799999999999999</v>
      </c>
      <c r="G213" s="49">
        <v>44905</v>
      </c>
      <c r="H213" s="50">
        <v>5.4</v>
      </c>
      <c r="I213" s="51">
        <v>0.56899999999999995</v>
      </c>
      <c r="J213" s="145">
        <v>44936</v>
      </c>
      <c r="K213" s="121">
        <v>0</v>
      </c>
      <c r="L213" s="121">
        <v>0.91900000000000004</v>
      </c>
      <c r="M213" s="114">
        <v>44967</v>
      </c>
      <c r="N213" s="31">
        <v>0</v>
      </c>
      <c r="O213" s="115">
        <v>0.251</v>
      </c>
      <c r="P213" s="27">
        <v>44995</v>
      </c>
      <c r="Q213" s="28">
        <v>0</v>
      </c>
      <c r="R213" s="29">
        <v>0.64900000000000002</v>
      </c>
      <c r="S213" s="140">
        <v>45026</v>
      </c>
      <c r="T213" s="35">
        <v>0</v>
      </c>
      <c r="U213" s="35">
        <v>0.46200000000000002</v>
      </c>
      <c r="V213" s="120">
        <v>45056</v>
      </c>
      <c r="W213" s="121">
        <v>0</v>
      </c>
      <c r="X213" s="122">
        <v>0.29299999999999998</v>
      </c>
      <c r="Y213" s="140">
        <v>45087</v>
      </c>
      <c r="Z213" s="35">
        <v>0</v>
      </c>
      <c r="AA213" s="35">
        <v>0.91600000000000004</v>
      </c>
      <c r="AB213" s="27">
        <v>45117</v>
      </c>
      <c r="AC213" s="547"/>
      <c r="AD213" s="547"/>
      <c r="AE213" s="28">
        <v>0</v>
      </c>
      <c r="AF213" s="29">
        <v>0.13300000000000001</v>
      </c>
      <c r="AG213" s="30">
        <v>45148</v>
      </c>
      <c r="AH213" s="114"/>
      <c r="AI213" s="114"/>
      <c r="AJ213" s="35">
        <v>0</v>
      </c>
      <c r="AK213" s="43">
        <v>8.3000000000000004E-2</v>
      </c>
      <c r="AL213" s="43"/>
      <c r="AM213" s="43"/>
      <c r="AN213" s="43"/>
      <c r="AO213" s="33">
        <v>45179</v>
      </c>
      <c r="AP213" s="28">
        <v>0</v>
      </c>
      <c r="AQ213" s="28">
        <v>7.8E-2</v>
      </c>
      <c r="AR213" s="608"/>
      <c r="AS213" s="608"/>
    </row>
    <row r="214" spans="1:45" x14ac:dyDescent="0.25">
      <c r="A214" s="30">
        <v>44845</v>
      </c>
      <c r="B214" s="31">
        <v>0</v>
      </c>
      <c r="C214" s="32">
        <v>0.13500000000000001</v>
      </c>
      <c r="D214" s="44">
        <v>44876</v>
      </c>
      <c r="E214" s="47">
        <v>0</v>
      </c>
      <c r="F214" s="48">
        <v>0.11899999999999999</v>
      </c>
      <c r="G214" s="49">
        <v>44906</v>
      </c>
      <c r="H214" s="50">
        <v>11.7</v>
      </c>
      <c r="I214" s="51">
        <v>1.4450000000000001</v>
      </c>
      <c r="J214" s="145">
        <v>44937</v>
      </c>
      <c r="K214" s="121">
        <v>0</v>
      </c>
      <c r="L214" s="121">
        <v>0.68799999999999994</v>
      </c>
      <c r="M214" s="114">
        <v>44968</v>
      </c>
      <c r="N214" s="31">
        <v>0</v>
      </c>
      <c r="O214" s="115">
        <v>0.248</v>
      </c>
      <c r="P214" s="27">
        <v>44996</v>
      </c>
      <c r="Q214" s="28">
        <v>0</v>
      </c>
      <c r="R214" s="29">
        <v>0.39200000000000002</v>
      </c>
      <c r="S214" s="140">
        <v>45027</v>
      </c>
      <c r="T214" s="35">
        <v>0</v>
      </c>
      <c r="U214" s="35">
        <v>0.5</v>
      </c>
      <c r="V214" s="120">
        <v>45057</v>
      </c>
      <c r="W214" s="121">
        <v>0</v>
      </c>
      <c r="X214" s="122">
        <v>0.29499999999999998</v>
      </c>
      <c r="Y214" s="140">
        <v>45088</v>
      </c>
      <c r="Z214" s="35">
        <v>0</v>
      </c>
      <c r="AA214" s="35">
        <v>0.77800000000000002</v>
      </c>
      <c r="AB214" s="27">
        <v>45118</v>
      </c>
      <c r="AC214" s="547"/>
      <c r="AD214" s="547"/>
      <c r="AE214" s="28">
        <v>0</v>
      </c>
      <c r="AF214" s="29">
        <v>0.159</v>
      </c>
      <c r="AG214" s="30">
        <v>45149</v>
      </c>
      <c r="AH214" s="114"/>
      <c r="AI214" s="114"/>
      <c r="AJ214" s="35">
        <v>0</v>
      </c>
      <c r="AK214" s="43">
        <v>8.2000000000000003E-2</v>
      </c>
      <c r="AL214" s="43"/>
      <c r="AM214" s="43"/>
      <c r="AN214" s="43"/>
      <c r="AO214" s="33">
        <v>45180</v>
      </c>
      <c r="AP214" s="28">
        <v>0</v>
      </c>
      <c r="AQ214" s="28">
        <v>8.2000000000000003E-2</v>
      </c>
      <c r="AR214" s="608"/>
      <c r="AS214" s="608"/>
    </row>
    <row r="215" spans="1:45" x14ac:dyDescent="0.25">
      <c r="A215" s="30">
        <v>44846</v>
      </c>
      <c r="B215" s="31">
        <v>0</v>
      </c>
      <c r="C215" s="32">
        <v>0.16500000000000001</v>
      </c>
      <c r="D215" s="44">
        <v>44877</v>
      </c>
      <c r="E215" s="47">
        <v>0</v>
      </c>
      <c r="F215" s="48">
        <v>0.11799999999999999</v>
      </c>
      <c r="G215" s="49">
        <v>44907</v>
      </c>
      <c r="H215" s="50">
        <v>0</v>
      </c>
      <c r="I215" s="51">
        <v>1.2290000000000001</v>
      </c>
      <c r="J215" s="145">
        <v>44938</v>
      </c>
      <c r="K215" s="121">
        <v>0</v>
      </c>
      <c r="L215" s="121">
        <v>0.57299999999999995</v>
      </c>
      <c r="M215" s="114">
        <v>44969</v>
      </c>
      <c r="N215" s="31">
        <v>0</v>
      </c>
      <c r="O215" s="115">
        <v>0.25</v>
      </c>
      <c r="P215" s="27">
        <v>44997</v>
      </c>
      <c r="Q215" s="28">
        <v>0</v>
      </c>
      <c r="R215" s="29">
        <v>0.38900000000000001</v>
      </c>
      <c r="S215" s="140">
        <v>45028</v>
      </c>
      <c r="T215" s="35">
        <v>0</v>
      </c>
      <c r="U215" s="35">
        <v>0.6</v>
      </c>
      <c r="V215" s="120">
        <v>45058</v>
      </c>
      <c r="W215" s="121">
        <v>0</v>
      </c>
      <c r="X215" s="122">
        <v>0.308</v>
      </c>
      <c r="Y215" s="140">
        <v>45089</v>
      </c>
      <c r="Z215" s="35">
        <v>0</v>
      </c>
      <c r="AA215" s="35">
        <v>0.69399999999999995</v>
      </c>
      <c r="AB215" s="27">
        <v>45119</v>
      </c>
      <c r="AC215" s="547"/>
      <c r="AD215" s="547"/>
      <c r="AE215" s="28">
        <v>0</v>
      </c>
      <c r="AF215" s="29">
        <v>0.16</v>
      </c>
      <c r="AG215" s="30">
        <v>45150</v>
      </c>
      <c r="AH215" s="114"/>
      <c r="AI215" s="114"/>
      <c r="AJ215" s="35">
        <v>0</v>
      </c>
      <c r="AK215" s="43">
        <v>8.2000000000000003E-2</v>
      </c>
      <c r="AL215" s="43"/>
      <c r="AM215" s="43"/>
      <c r="AN215" s="43"/>
      <c r="AO215" s="33">
        <v>45181</v>
      </c>
      <c r="AP215" s="28">
        <v>0</v>
      </c>
      <c r="AQ215" s="28">
        <v>8.5000000000000006E-2</v>
      </c>
      <c r="AR215" s="608"/>
      <c r="AS215" s="608"/>
    </row>
    <row r="216" spans="1:45" x14ac:dyDescent="0.25">
      <c r="A216" s="30">
        <v>44847</v>
      </c>
      <c r="B216" s="31">
        <v>0</v>
      </c>
      <c r="C216" s="32">
        <v>0.14699999999999999</v>
      </c>
      <c r="D216" s="44">
        <v>44878</v>
      </c>
      <c r="E216" s="47">
        <v>0</v>
      </c>
      <c r="F216" s="48">
        <v>0.11799999999999999</v>
      </c>
      <c r="G216" s="49">
        <v>44908</v>
      </c>
      <c r="H216" s="50">
        <v>12.9</v>
      </c>
      <c r="I216" s="51">
        <v>1.2869999999999999</v>
      </c>
      <c r="J216" s="145">
        <v>44939</v>
      </c>
      <c r="K216" s="121">
        <v>0</v>
      </c>
      <c r="L216" s="121">
        <v>0.50700000000000001</v>
      </c>
      <c r="M216" s="114">
        <v>44970</v>
      </c>
      <c r="N216" s="31">
        <v>0</v>
      </c>
      <c r="O216" s="115">
        <v>0.24199999999999999</v>
      </c>
      <c r="P216" s="27">
        <v>44998</v>
      </c>
      <c r="Q216" s="28">
        <v>0</v>
      </c>
      <c r="R216" s="29">
        <v>0.42299999999999999</v>
      </c>
      <c r="S216" s="140">
        <v>45029</v>
      </c>
      <c r="T216" s="35">
        <v>0</v>
      </c>
      <c r="U216" s="35">
        <v>0.40799999999999997</v>
      </c>
      <c r="V216" s="120">
        <v>45059</v>
      </c>
      <c r="W216" s="121">
        <v>0</v>
      </c>
      <c r="X216" s="122">
        <v>0.315</v>
      </c>
      <c r="Y216" s="140">
        <v>45090</v>
      </c>
      <c r="Z216" s="35">
        <v>0</v>
      </c>
      <c r="AA216" s="35">
        <v>0.61899999999999999</v>
      </c>
      <c r="AB216" s="27">
        <v>45120</v>
      </c>
      <c r="AC216" s="547"/>
      <c r="AD216" s="547"/>
      <c r="AE216" s="28">
        <v>0</v>
      </c>
      <c r="AF216" s="29">
        <v>0.159</v>
      </c>
      <c r="AG216" s="30">
        <v>45151</v>
      </c>
      <c r="AH216" s="114"/>
      <c r="AI216" s="114"/>
      <c r="AJ216" s="35">
        <v>0</v>
      </c>
      <c r="AK216" s="43">
        <v>8.2000000000000003E-2</v>
      </c>
      <c r="AL216" s="43"/>
      <c r="AM216" s="43"/>
      <c r="AN216" s="43"/>
      <c r="AO216" s="33">
        <v>45182</v>
      </c>
      <c r="AP216" s="28">
        <v>0</v>
      </c>
      <c r="AQ216" s="28">
        <v>8.5000000000000006E-2</v>
      </c>
      <c r="AR216" s="608"/>
      <c r="AS216" s="608"/>
    </row>
    <row r="217" spans="1:45" x14ac:dyDescent="0.25">
      <c r="A217" s="30">
        <v>44848</v>
      </c>
      <c r="B217" s="31">
        <v>0</v>
      </c>
      <c r="C217" s="32">
        <v>0.14199999999999999</v>
      </c>
      <c r="D217" s="44">
        <v>44879</v>
      </c>
      <c r="E217" s="47">
        <v>0</v>
      </c>
      <c r="F217" s="48">
        <v>0.11799999999999999</v>
      </c>
      <c r="G217" s="49">
        <v>44909</v>
      </c>
      <c r="H217" s="50">
        <v>16.55</v>
      </c>
      <c r="I217" s="51">
        <v>3.1669999999999998</v>
      </c>
      <c r="J217" s="145">
        <v>44940</v>
      </c>
      <c r="K217" s="121">
        <v>0</v>
      </c>
      <c r="L217" s="121">
        <v>0.47</v>
      </c>
      <c r="M217" s="114">
        <v>44971</v>
      </c>
      <c r="N217" s="31">
        <v>0</v>
      </c>
      <c r="O217" s="115">
        <v>0.24099999999999999</v>
      </c>
      <c r="P217" s="27">
        <v>44999</v>
      </c>
      <c r="Q217" s="28">
        <v>0</v>
      </c>
      <c r="R217" s="29">
        <v>0.36699999999999999</v>
      </c>
      <c r="S217" s="140">
        <v>45030</v>
      </c>
      <c r="T217" s="35">
        <v>0</v>
      </c>
      <c r="U217" s="35">
        <v>0.32200000000000001</v>
      </c>
      <c r="V217" s="120">
        <v>45060</v>
      </c>
      <c r="W217" s="121">
        <v>0</v>
      </c>
      <c r="X217" s="122">
        <v>0.315</v>
      </c>
      <c r="Y217" s="140">
        <v>45091</v>
      </c>
      <c r="Z217" s="35">
        <v>0</v>
      </c>
      <c r="AA217" s="35">
        <v>0.54900000000000004</v>
      </c>
      <c r="AB217" s="27">
        <v>45121</v>
      </c>
      <c r="AC217" s="547"/>
      <c r="AD217" s="547"/>
      <c r="AE217" s="28">
        <v>0</v>
      </c>
      <c r="AF217" s="29">
        <v>0.14199999999999999</v>
      </c>
      <c r="AG217" s="30">
        <v>45152</v>
      </c>
      <c r="AH217" s="114"/>
      <c r="AI217" s="114"/>
      <c r="AJ217" s="35">
        <v>0</v>
      </c>
      <c r="AK217" s="43">
        <v>8.2000000000000003E-2</v>
      </c>
      <c r="AL217" s="43"/>
      <c r="AM217" s="43"/>
      <c r="AN217" s="43"/>
      <c r="AO217" s="33">
        <v>45183</v>
      </c>
      <c r="AP217" s="28">
        <v>0</v>
      </c>
      <c r="AQ217" s="28">
        <v>8.6999999999999994E-2</v>
      </c>
      <c r="AR217" s="608"/>
      <c r="AS217" s="608"/>
    </row>
    <row r="218" spans="1:45" x14ac:dyDescent="0.25">
      <c r="A218" s="30">
        <v>44849</v>
      </c>
      <c r="B218" s="31">
        <v>0</v>
      </c>
      <c r="C218" s="32">
        <v>0.13300000000000001</v>
      </c>
      <c r="D218" s="44">
        <v>44880</v>
      </c>
      <c r="E218" s="47">
        <v>0.2</v>
      </c>
      <c r="F218" s="48">
        <v>0.11899999999999999</v>
      </c>
      <c r="G218" s="49">
        <v>44910</v>
      </c>
      <c r="H218" s="50">
        <v>12.3</v>
      </c>
      <c r="I218" s="51">
        <v>2.5369999999999999</v>
      </c>
      <c r="J218" s="145">
        <v>44941</v>
      </c>
      <c r="K218" s="121">
        <v>0</v>
      </c>
      <c r="L218" s="121">
        <v>0.442</v>
      </c>
      <c r="M218" s="114">
        <v>44972</v>
      </c>
      <c r="N218" s="31">
        <v>0</v>
      </c>
      <c r="O218" s="115">
        <v>0.24</v>
      </c>
      <c r="P218" s="27">
        <v>45000</v>
      </c>
      <c r="Q218" s="28">
        <v>0</v>
      </c>
      <c r="R218" s="29">
        <v>0.34899999999999998</v>
      </c>
      <c r="S218" s="140">
        <v>45031</v>
      </c>
      <c r="T218" s="35">
        <v>0</v>
      </c>
      <c r="U218" s="35">
        <v>0.32300000000000001</v>
      </c>
      <c r="V218" s="120">
        <v>45061</v>
      </c>
      <c r="W218" s="121">
        <v>0</v>
      </c>
      <c r="X218" s="122">
        <v>0.31</v>
      </c>
      <c r="Y218" s="140">
        <v>45092</v>
      </c>
      <c r="Z218" s="35">
        <v>0</v>
      </c>
      <c r="AA218" s="35">
        <v>0.49099999999999999</v>
      </c>
      <c r="AB218" s="27">
        <v>45122</v>
      </c>
      <c r="AC218" s="547"/>
      <c r="AD218" s="547"/>
      <c r="AE218" s="28">
        <v>0</v>
      </c>
      <c r="AF218" s="29">
        <v>0.13800000000000001</v>
      </c>
      <c r="AG218" s="30">
        <v>45153</v>
      </c>
      <c r="AH218" s="114"/>
      <c r="AI218" s="114"/>
      <c r="AJ218" s="35">
        <v>0</v>
      </c>
      <c r="AK218" s="43">
        <v>8.3000000000000004E-2</v>
      </c>
      <c r="AL218" s="43"/>
      <c r="AM218" s="43"/>
      <c r="AN218" s="43"/>
      <c r="AO218" s="33">
        <v>45184</v>
      </c>
      <c r="AP218" s="28">
        <v>0</v>
      </c>
      <c r="AQ218" s="28">
        <v>8.5000000000000006E-2</v>
      </c>
      <c r="AR218" s="608"/>
      <c r="AS218" s="608"/>
    </row>
    <row r="219" spans="1:45" x14ac:dyDescent="0.25">
      <c r="A219" s="30">
        <v>44850</v>
      </c>
      <c r="B219" s="31">
        <v>0</v>
      </c>
      <c r="C219" s="32">
        <v>0.13200000000000001</v>
      </c>
      <c r="D219" s="44">
        <v>44881</v>
      </c>
      <c r="E219" s="47">
        <v>3.2</v>
      </c>
      <c r="F219" s="48">
        <v>0.22600000000000001</v>
      </c>
      <c r="G219" s="49">
        <v>44911</v>
      </c>
      <c r="H219" s="50">
        <v>1</v>
      </c>
      <c r="I219" s="51">
        <v>1.88</v>
      </c>
      <c r="J219" s="145">
        <v>44942</v>
      </c>
      <c r="K219" s="121">
        <v>1</v>
      </c>
      <c r="L219" s="121">
        <v>0.40600000000000003</v>
      </c>
      <c r="M219" s="114">
        <v>44973</v>
      </c>
      <c r="N219" s="31">
        <v>0</v>
      </c>
      <c r="O219" s="115">
        <v>0.24099999999999999</v>
      </c>
      <c r="P219" s="27">
        <v>45001</v>
      </c>
      <c r="Q219" s="28">
        <v>0</v>
      </c>
      <c r="R219" s="29">
        <v>0.38200000000000001</v>
      </c>
      <c r="S219" s="140">
        <v>45032</v>
      </c>
      <c r="T219" s="35">
        <v>0</v>
      </c>
      <c r="U219" s="35">
        <v>0.33700000000000002</v>
      </c>
      <c r="V219" s="120">
        <v>45062</v>
      </c>
      <c r="W219" s="121">
        <v>0</v>
      </c>
      <c r="X219" s="122">
        <v>0.28499999999999998</v>
      </c>
      <c r="Y219" s="140">
        <v>45093</v>
      </c>
      <c r="Z219" s="35">
        <v>0</v>
      </c>
      <c r="AA219" s="35">
        <v>0.442</v>
      </c>
      <c r="AB219" s="27">
        <v>45123</v>
      </c>
      <c r="AC219" s="547"/>
      <c r="AD219" s="547"/>
      <c r="AE219" s="28">
        <v>0</v>
      </c>
      <c r="AF219" s="29">
        <v>0.13300000000000001</v>
      </c>
      <c r="AG219" s="30">
        <v>45154</v>
      </c>
      <c r="AH219" s="114"/>
      <c r="AI219" s="114"/>
      <c r="AJ219" s="35">
        <v>0</v>
      </c>
      <c r="AK219" s="43">
        <v>8.3000000000000004E-2</v>
      </c>
      <c r="AL219" s="43"/>
      <c r="AM219" s="43"/>
      <c r="AN219" s="43"/>
      <c r="AO219" s="33">
        <v>45185</v>
      </c>
      <c r="AP219" s="28">
        <v>0</v>
      </c>
      <c r="AQ219" s="28">
        <v>8.3000000000000004E-2</v>
      </c>
      <c r="AR219" s="608"/>
      <c r="AS219" s="608"/>
    </row>
    <row r="220" spans="1:45" x14ac:dyDescent="0.25">
      <c r="A220" s="30">
        <v>44851</v>
      </c>
      <c r="B220" s="31">
        <v>0.4</v>
      </c>
      <c r="C220" s="32">
        <v>0.13800000000000001</v>
      </c>
      <c r="D220" s="44">
        <v>44882</v>
      </c>
      <c r="E220" s="47">
        <v>1.5</v>
      </c>
      <c r="F220" s="48">
        <v>0.17799999999999999</v>
      </c>
      <c r="G220" s="49">
        <v>44912</v>
      </c>
      <c r="H220" s="50">
        <v>0</v>
      </c>
      <c r="I220" s="51">
        <v>1.4119999999999999</v>
      </c>
      <c r="J220" s="145">
        <v>44943</v>
      </c>
      <c r="K220" s="121">
        <v>6.2</v>
      </c>
      <c r="L220" s="121">
        <v>0.622</v>
      </c>
      <c r="M220" s="114">
        <v>44974</v>
      </c>
      <c r="N220" s="31">
        <v>0</v>
      </c>
      <c r="O220" s="115">
        <v>0.245</v>
      </c>
      <c r="P220" s="27">
        <v>45002</v>
      </c>
      <c r="Q220" s="28">
        <v>0</v>
      </c>
      <c r="R220" s="29">
        <v>0.39800000000000002</v>
      </c>
      <c r="S220" s="140">
        <v>45033</v>
      </c>
      <c r="T220" s="35">
        <v>0</v>
      </c>
      <c r="U220" s="35">
        <v>0.36299999999999999</v>
      </c>
      <c r="V220" s="120">
        <v>45063</v>
      </c>
      <c r="W220" s="121">
        <v>0</v>
      </c>
      <c r="X220" s="122">
        <v>0.27700000000000002</v>
      </c>
      <c r="Y220" s="140">
        <v>45094</v>
      </c>
      <c r="Z220" s="35">
        <v>0</v>
      </c>
      <c r="AA220" s="35">
        <v>0.39800000000000002</v>
      </c>
      <c r="AB220" s="27">
        <v>45124</v>
      </c>
      <c r="AC220" s="547"/>
      <c r="AD220" s="547"/>
      <c r="AE220" s="28">
        <v>0</v>
      </c>
      <c r="AF220" s="29">
        <v>0.127</v>
      </c>
      <c r="AG220" s="30">
        <v>45155</v>
      </c>
      <c r="AH220" s="114"/>
      <c r="AI220" s="114"/>
      <c r="AJ220" s="35">
        <v>0</v>
      </c>
      <c r="AK220" s="43">
        <v>8.3000000000000004E-2</v>
      </c>
      <c r="AL220" s="43"/>
      <c r="AM220" s="43"/>
      <c r="AN220" s="43"/>
      <c r="AO220" s="33">
        <v>45186</v>
      </c>
      <c r="AP220" s="28">
        <v>0</v>
      </c>
      <c r="AQ220" s="28">
        <v>8.3000000000000004E-2</v>
      </c>
      <c r="AR220" s="608"/>
      <c r="AS220" s="608"/>
    </row>
    <row r="221" spans="1:45" x14ac:dyDescent="0.25">
      <c r="A221" s="30">
        <v>44852</v>
      </c>
      <c r="B221" s="31">
        <v>0</v>
      </c>
      <c r="C221" s="32">
        <v>0.129</v>
      </c>
      <c r="D221" s="44">
        <v>44883</v>
      </c>
      <c r="E221" s="47">
        <v>13.8</v>
      </c>
      <c r="F221" s="48">
        <v>0.375</v>
      </c>
      <c r="G221" s="49">
        <v>44913</v>
      </c>
      <c r="H221" s="50">
        <v>0</v>
      </c>
      <c r="I221" s="51">
        <v>1.0369999999999999</v>
      </c>
      <c r="J221" s="145">
        <v>44944</v>
      </c>
      <c r="K221" s="121">
        <v>4</v>
      </c>
      <c r="L221" s="121">
        <v>0.504</v>
      </c>
      <c r="M221" s="114">
        <v>44975</v>
      </c>
      <c r="N221" s="31">
        <v>0</v>
      </c>
      <c r="O221" s="115">
        <v>0.27300000000000002</v>
      </c>
      <c r="P221" s="27">
        <v>45003</v>
      </c>
      <c r="Q221" s="28">
        <v>0</v>
      </c>
      <c r="R221" s="29">
        <v>0.33300000000000002</v>
      </c>
      <c r="S221" s="140">
        <v>45034</v>
      </c>
      <c r="T221" s="35">
        <v>0</v>
      </c>
      <c r="U221" s="35">
        <v>0.35499999999999998</v>
      </c>
      <c r="V221" s="120">
        <v>45064</v>
      </c>
      <c r="W221" s="121">
        <v>9.1999999999999993</v>
      </c>
      <c r="X221" s="122">
        <v>0.30499999999999999</v>
      </c>
      <c r="Y221" s="140">
        <v>45095</v>
      </c>
      <c r="Z221" s="35">
        <v>2.6</v>
      </c>
      <c r="AA221" s="35">
        <v>0.38900000000000001</v>
      </c>
      <c r="AB221" s="27">
        <v>45125</v>
      </c>
      <c r="AC221" s="547"/>
      <c r="AD221" s="547"/>
      <c r="AE221" s="28">
        <v>0</v>
      </c>
      <c r="AF221" s="29">
        <v>0.125</v>
      </c>
      <c r="AG221" s="30">
        <v>45156</v>
      </c>
      <c r="AH221" s="114"/>
      <c r="AI221" s="114"/>
      <c r="AJ221" s="35">
        <v>0</v>
      </c>
      <c r="AK221" s="43">
        <v>8.4000000000000005E-2</v>
      </c>
      <c r="AL221" s="43"/>
      <c r="AM221" s="43"/>
      <c r="AN221" s="43"/>
      <c r="AO221" s="33">
        <v>45187</v>
      </c>
      <c r="AP221" s="28">
        <v>0</v>
      </c>
      <c r="AQ221" s="28">
        <v>8.4000000000000005E-2</v>
      </c>
      <c r="AR221" s="608"/>
      <c r="AS221" s="608"/>
    </row>
    <row r="222" spans="1:45" x14ac:dyDescent="0.25">
      <c r="A222" s="30">
        <v>44853</v>
      </c>
      <c r="B222" s="31">
        <v>0</v>
      </c>
      <c r="C222" s="32">
        <v>0.126</v>
      </c>
      <c r="D222" s="44">
        <v>44884</v>
      </c>
      <c r="E222" s="47">
        <v>0</v>
      </c>
      <c r="F222" s="48">
        <v>0.26900000000000002</v>
      </c>
      <c r="G222" s="49">
        <v>44914</v>
      </c>
      <c r="H222" s="50">
        <v>0</v>
      </c>
      <c r="I222" s="51">
        <v>0.91500000000000004</v>
      </c>
      <c r="J222" s="145">
        <v>44945</v>
      </c>
      <c r="K222" s="121">
        <v>0</v>
      </c>
      <c r="L222" s="121">
        <v>0.48799999999999999</v>
      </c>
      <c r="M222" s="114">
        <v>44976</v>
      </c>
      <c r="N222" s="31">
        <v>0</v>
      </c>
      <c r="O222" s="115">
        <v>0.26</v>
      </c>
      <c r="P222" s="27">
        <v>45004</v>
      </c>
      <c r="Q222" s="28">
        <v>0</v>
      </c>
      <c r="R222" s="29">
        <v>0.316</v>
      </c>
      <c r="S222" s="140">
        <v>45035</v>
      </c>
      <c r="T222" s="35">
        <v>0</v>
      </c>
      <c r="U222" s="35">
        <v>0.36099999999999999</v>
      </c>
      <c r="V222" s="120">
        <v>45065</v>
      </c>
      <c r="W222" s="121">
        <v>16.2</v>
      </c>
      <c r="X222" s="122">
        <v>0.34300000000000003</v>
      </c>
      <c r="Y222" s="140">
        <v>45096</v>
      </c>
      <c r="Z222" s="35">
        <v>0.1</v>
      </c>
      <c r="AA222" s="35">
        <v>0.36899999999999999</v>
      </c>
      <c r="AB222" s="27">
        <v>45126</v>
      </c>
      <c r="AC222" s="547"/>
      <c r="AD222" s="547"/>
      <c r="AE222" s="28">
        <v>0</v>
      </c>
      <c r="AF222" s="29">
        <v>0.123</v>
      </c>
      <c r="AG222" s="30">
        <v>45157</v>
      </c>
      <c r="AH222" s="114"/>
      <c r="AI222" s="114"/>
      <c r="AJ222" s="35">
        <v>0</v>
      </c>
      <c r="AK222" s="43">
        <v>8.1000000000000003E-2</v>
      </c>
      <c r="AL222" s="43"/>
      <c r="AM222" s="43"/>
      <c r="AN222" s="43"/>
      <c r="AO222" s="33">
        <v>45188</v>
      </c>
      <c r="AP222" s="28">
        <v>0</v>
      </c>
      <c r="AQ222" s="28">
        <v>8.4000000000000005E-2</v>
      </c>
      <c r="AR222" s="608"/>
      <c r="AS222" s="608"/>
    </row>
    <row r="223" spans="1:45" x14ac:dyDescent="0.25">
      <c r="A223" s="30">
        <v>44854</v>
      </c>
      <c r="B223" s="31">
        <v>0</v>
      </c>
      <c r="C223" s="32">
        <v>0.126</v>
      </c>
      <c r="D223" s="44">
        <v>44885</v>
      </c>
      <c r="E223" s="47">
        <v>0</v>
      </c>
      <c r="F223" s="48">
        <v>0.21199999999999999</v>
      </c>
      <c r="G223" s="49">
        <v>44915</v>
      </c>
      <c r="H223" s="50">
        <v>0</v>
      </c>
      <c r="I223" s="51">
        <v>0.79100000000000004</v>
      </c>
      <c r="J223" s="145">
        <v>44946</v>
      </c>
      <c r="K223" s="121">
        <v>0</v>
      </c>
      <c r="L223" s="121">
        <v>0.46400000000000002</v>
      </c>
      <c r="M223" s="114">
        <v>44977</v>
      </c>
      <c r="N223" s="31">
        <v>0</v>
      </c>
      <c r="O223" s="115">
        <v>0.23</v>
      </c>
      <c r="P223" s="27">
        <v>45005</v>
      </c>
      <c r="Q223" s="28">
        <v>0</v>
      </c>
      <c r="R223" s="29">
        <v>0.28999999999999998</v>
      </c>
      <c r="S223" s="140">
        <v>45036</v>
      </c>
      <c r="T223" s="35">
        <v>0</v>
      </c>
      <c r="U223" s="35">
        <v>0.36399999999999999</v>
      </c>
      <c r="V223" s="120">
        <v>45066</v>
      </c>
      <c r="W223" s="121">
        <v>2</v>
      </c>
      <c r="X223" s="122">
        <v>0.317</v>
      </c>
      <c r="Y223" s="140">
        <v>45097</v>
      </c>
      <c r="Z223" s="35">
        <v>8.4</v>
      </c>
      <c r="AA223" s="35">
        <v>0.35699999999999998</v>
      </c>
      <c r="AB223" s="27">
        <v>45127</v>
      </c>
      <c r="AC223" s="547"/>
      <c r="AD223" s="547"/>
      <c r="AE223" s="28">
        <v>0</v>
      </c>
      <c r="AF223" s="29">
        <v>0.13100000000000001</v>
      </c>
      <c r="AG223" s="30">
        <v>45158</v>
      </c>
      <c r="AH223" s="114"/>
      <c r="AI223" s="114"/>
      <c r="AJ223" s="35">
        <v>0</v>
      </c>
      <c r="AK223" s="43">
        <v>0.08</v>
      </c>
      <c r="AL223" s="43"/>
      <c r="AM223" s="43"/>
      <c r="AN223" s="43"/>
      <c r="AO223" s="33">
        <v>45189</v>
      </c>
      <c r="AP223" s="28">
        <v>0</v>
      </c>
      <c r="AQ223" s="28">
        <v>8.4000000000000005E-2</v>
      </c>
      <c r="AR223" s="608"/>
      <c r="AS223" s="608"/>
    </row>
    <row r="224" spans="1:45" x14ac:dyDescent="0.25">
      <c r="A224" s="30">
        <v>44855</v>
      </c>
      <c r="B224" s="31">
        <v>0</v>
      </c>
      <c r="C224" s="32">
        <v>0.125</v>
      </c>
      <c r="D224" s="44">
        <v>44886</v>
      </c>
      <c r="E224" s="47">
        <v>4.5</v>
      </c>
      <c r="F224" s="48">
        <v>0.19500000000000001</v>
      </c>
      <c r="G224" s="49">
        <v>44916</v>
      </c>
      <c r="H224" s="50">
        <v>1</v>
      </c>
      <c r="I224" s="51">
        <v>0.77400000000000002</v>
      </c>
      <c r="J224" s="145">
        <v>44947</v>
      </c>
      <c r="K224" s="121">
        <v>0.1</v>
      </c>
      <c r="L224" s="121">
        <v>0.42199999999999999</v>
      </c>
      <c r="M224" s="114">
        <v>44978</v>
      </c>
      <c r="N224" s="31">
        <v>0</v>
      </c>
      <c r="O224" s="115">
        <v>0.20599999999999999</v>
      </c>
      <c r="P224" s="27">
        <v>45006</v>
      </c>
      <c r="Q224" s="28">
        <v>0</v>
      </c>
      <c r="R224" s="29">
        <v>0.28999999999999998</v>
      </c>
      <c r="S224" s="140">
        <v>45037</v>
      </c>
      <c r="T224" s="35">
        <v>0</v>
      </c>
      <c r="U224" s="35">
        <v>0.35099999999999998</v>
      </c>
      <c r="V224" s="120">
        <v>45067</v>
      </c>
      <c r="W224" s="121">
        <v>3</v>
      </c>
      <c r="X224" s="122">
        <v>0.28699999999999998</v>
      </c>
      <c r="Y224" s="140">
        <v>45098</v>
      </c>
      <c r="Z224" s="35">
        <v>2.2999999999999998</v>
      </c>
      <c r="AA224" s="35">
        <v>0.35699999999999998</v>
      </c>
      <c r="AB224" s="27">
        <v>45128</v>
      </c>
      <c r="AC224" s="547"/>
      <c r="AD224" s="547"/>
      <c r="AE224" s="28">
        <v>0</v>
      </c>
      <c r="AF224" s="29">
        <v>0.126</v>
      </c>
      <c r="AG224" s="30">
        <v>45159</v>
      </c>
      <c r="AH224" s="114"/>
      <c r="AI224" s="114"/>
      <c r="AJ224" s="35">
        <v>0</v>
      </c>
      <c r="AK224" s="43">
        <v>7.6999999999999999E-2</v>
      </c>
      <c r="AL224" s="43"/>
      <c r="AM224" s="43"/>
      <c r="AN224" s="43"/>
      <c r="AO224" s="33">
        <v>45190</v>
      </c>
      <c r="AP224" s="28">
        <v>0</v>
      </c>
      <c r="AQ224" s="28">
        <v>8.1000000000000003E-2</v>
      </c>
      <c r="AR224" s="608"/>
      <c r="AS224" s="608"/>
    </row>
    <row r="225" spans="1:51" x14ac:dyDescent="0.25">
      <c r="A225" s="30">
        <v>44856</v>
      </c>
      <c r="B225" s="31">
        <v>0</v>
      </c>
      <c r="C225" s="32">
        <v>0.123</v>
      </c>
      <c r="D225" s="44">
        <v>44887</v>
      </c>
      <c r="E225" s="47">
        <v>0.4</v>
      </c>
      <c r="F225" s="48">
        <v>0.45100000000000001</v>
      </c>
      <c r="G225" s="49">
        <v>44917</v>
      </c>
      <c r="H225" s="50">
        <v>0</v>
      </c>
      <c r="I225" s="51">
        <v>0.66200000000000003</v>
      </c>
      <c r="J225" s="145">
        <v>44948</v>
      </c>
      <c r="K225" s="121">
        <v>0</v>
      </c>
      <c r="L225" s="121">
        <v>0.39700000000000002</v>
      </c>
      <c r="M225" s="114">
        <v>44979</v>
      </c>
      <c r="N225" s="31">
        <v>0</v>
      </c>
      <c r="O225" s="115">
        <v>0.20699999999999999</v>
      </c>
      <c r="P225" s="27">
        <v>45007</v>
      </c>
      <c r="Q225" s="28">
        <v>0</v>
      </c>
      <c r="R225" s="29">
        <v>0.309</v>
      </c>
      <c r="S225" s="140">
        <v>45038</v>
      </c>
      <c r="T225" s="35">
        <v>0</v>
      </c>
      <c r="U225" s="35">
        <v>0.35499999999999998</v>
      </c>
      <c r="V225" s="120">
        <v>45068</v>
      </c>
      <c r="W225" s="121">
        <v>14.9</v>
      </c>
      <c r="X225" s="122">
        <v>0.33</v>
      </c>
      <c r="Y225" s="140">
        <v>45099</v>
      </c>
      <c r="Z225" s="35">
        <v>0</v>
      </c>
      <c r="AA225" s="35">
        <v>0.32100000000000001</v>
      </c>
      <c r="AB225" s="27">
        <v>45129</v>
      </c>
      <c r="AC225" s="547"/>
      <c r="AD225" s="547"/>
      <c r="AE225" s="28">
        <v>0</v>
      </c>
      <c r="AF225" s="29">
        <v>0.128</v>
      </c>
      <c r="AG225" s="30">
        <v>45160</v>
      </c>
      <c r="AH225" s="114"/>
      <c r="AI225" s="114"/>
      <c r="AJ225" s="35">
        <v>0</v>
      </c>
      <c r="AK225" s="43">
        <v>7.6999999999999999E-2</v>
      </c>
      <c r="AL225" s="43"/>
      <c r="AM225" s="43"/>
      <c r="AN225" s="43"/>
      <c r="AO225" s="33">
        <v>45191</v>
      </c>
      <c r="AP225" s="28">
        <v>0.7</v>
      </c>
      <c r="AQ225" s="28">
        <v>0.09</v>
      </c>
      <c r="AR225" s="608"/>
      <c r="AS225" s="608"/>
    </row>
    <row r="226" spans="1:51" x14ac:dyDescent="0.25">
      <c r="A226" s="30">
        <v>44857</v>
      </c>
      <c r="B226" s="31">
        <v>0</v>
      </c>
      <c r="C226" s="32">
        <v>0.123</v>
      </c>
      <c r="D226" s="44">
        <v>44888</v>
      </c>
      <c r="E226" s="47">
        <v>0.4</v>
      </c>
      <c r="F226" s="48">
        <v>0.33300000000000002</v>
      </c>
      <c r="G226" s="49">
        <v>44918</v>
      </c>
      <c r="H226" s="50">
        <v>0</v>
      </c>
      <c r="I226" s="51">
        <v>0.59199999999999997</v>
      </c>
      <c r="J226" s="145">
        <v>44949</v>
      </c>
      <c r="K226" s="121">
        <v>0</v>
      </c>
      <c r="L226" s="121">
        <v>0.38800000000000001</v>
      </c>
      <c r="M226" s="114">
        <v>44980</v>
      </c>
      <c r="N226" s="31">
        <v>0</v>
      </c>
      <c r="O226" s="115">
        <v>0.20300000000000001</v>
      </c>
      <c r="P226" s="27">
        <v>45008</v>
      </c>
      <c r="Q226" s="28">
        <v>0</v>
      </c>
      <c r="R226" s="29">
        <v>0.315</v>
      </c>
      <c r="S226" s="140">
        <v>45039</v>
      </c>
      <c r="T226" s="35">
        <v>0</v>
      </c>
      <c r="U226" s="35">
        <v>0.34300000000000003</v>
      </c>
      <c r="V226" s="120">
        <v>45069</v>
      </c>
      <c r="W226" s="121">
        <v>0.5</v>
      </c>
      <c r="X226" s="122">
        <v>0.34799999999999998</v>
      </c>
      <c r="Y226" s="140">
        <v>45100</v>
      </c>
      <c r="Z226" s="35">
        <v>0</v>
      </c>
      <c r="AA226" s="35">
        <v>0.29499999999999998</v>
      </c>
      <c r="AB226" s="27">
        <v>45130</v>
      </c>
      <c r="AC226" s="547"/>
      <c r="AD226" s="547"/>
      <c r="AE226" s="28">
        <v>0</v>
      </c>
      <c r="AF226" s="29">
        <v>0.122</v>
      </c>
      <c r="AG226" s="30">
        <v>45161</v>
      </c>
      <c r="AH226" s="114"/>
      <c r="AI226" s="114"/>
      <c r="AJ226" s="35">
        <v>0</v>
      </c>
      <c r="AK226" s="43">
        <v>7.8E-2</v>
      </c>
      <c r="AL226" s="43"/>
      <c r="AM226" s="43"/>
      <c r="AN226" s="43"/>
      <c r="AO226" s="33">
        <v>45192</v>
      </c>
      <c r="AP226" s="28">
        <v>0</v>
      </c>
      <c r="AQ226" s="28">
        <v>8.6999999999999994E-2</v>
      </c>
      <c r="AR226" s="608"/>
      <c r="AS226" s="608"/>
    </row>
    <row r="227" spans="1:51" x14ac:dyDescent="0.25">
      <c r="A227" s="30">
        <v>44858</v>
      </c>
      <c r="B227" s="31">
        <v>0</v>
      </c>
      <c r="C227" s="32">
        <v>0.121</v>
      </c>
      <c r="D227" s="44">
        <v>44889</v>
      </c>
      <c r="E227" s="47">
        <v>0</v>
      </c>
      <c r="F227" s="48">
        <v>0.27700000000000002</v>
      </c>
      <c r="G227" s="49">
        <v>44919</v>
      </c>
      <c r="H227" s="50">
        <v>0</v>
      </c>
      <c r="I227" s="51">
        <v>0.53300000000000003</v>
      </c>
      <c r="J227" s="145">
        <v>44950</v>
      </c>
      <c r="K227" s="121">
        <v>0</v>
      </c>
      <c r="L227" s="121">
        <v>0.39200000000000002</v>
      </c>
      <c r="M227" s="114">
        <v>44981</v>
      </c>
      <c r="N227" s="31">
        <v>0</v>
      </c>
      <c r="O227" s="115">
        <v>0.20399999999999999</v>
      </c>
      <c r="P227" s="27">
        <v>45009</v>
      </c>
      <c r="Q227" s="28">
        <v>0</v>
      </c>
      <c r="R227" s="29">
        <v>0.315</v>
      </c>
      <c r="S227" s="140">
        <v>45040</v>
      </c>
      <c r="T227" s="35">
        <v>0</v>
      </c>
      <c r="U227" s="35">
        <v>0.32300000000000001</v>
      </c>
      <c r="V227" s="120">
        <v>45070</v>
      </c>
      <c r="W227" s="121">
        <v>1.2</v>
      </c>
      <c r="X227" s="122">
        <v>0.36499999999999999</v>
      </c>
      <c r="Y227" s="140">
        <v>45101</v>
      </c>
      <c r="Z227" s="35">
        <v>0</v>
      </c>
      <c r="AA227" s="35">
        <v>0.27400000000000002</v>
      </c>
      <c r="AB227" s="27">
        <v>45131</v>
      </c>
      <c r="AC227" s="547"/>
      <c r="AD227" s="547"/>
      <c r="AE227" s="28">
        <v>0</v>
      </c>
      <c r="AF227" s="29">
        <v>0.114</v>
      </c>
      <c r="AG227" s="30">
        <v>45162</v>
      </c>
      <c r="AH227" s="114"/>
      <c r="AI227" s="114"/>
      <c r="AJ227" s="35">
        <v>0</v>
      </c>
      <c r="AK227" s="43">
        <v>7.8E-2</v>
      </c>
      <c r="AL227" s="43"/>
      <c r="AM227" s="43"/>
      <c r="AN227" s="43"/>
      <c r="AO227" s="33">
        <v>45193</v>
      </c>
      <c r="AP227" s="28">
        <v>0</v>
      </c>
      <c r="AQ227" s="28">
        <v>7.9000000000000001E-2</v>
      </c>
      <c r="AR227" s="608"/>
      <c r="AS227" s="608"/>
    </row>
    <row r="228" spans="1:51" x14ac:dyDescent="0.25">
      <c r="A228" s="30">
        <v>44859</v>
      </c>
      <c r="B228" s="31">
        <v>0</v>
      </c>
      <c r="C228" s="32">
        <v>0.121</v>
      </c>
      <c r="D228" s="44">
        <v>44890</v>
      </c>
      <c r="E228" s="47">
        <v>0</v>
      </c>
      <c r="F228" s="48">
        <v>0.249</v>
      </c>
      <c r="G228" s="49">
        <v>44920</v>
      </c>
      <c r="H228" s="50">
        <v>0</v>
      </c>
      <c r="I228" s="51">
        <v>0.48899999999999999</v>
      </c>
      <c r="J228" s="145">
        <v>44951</v>
      </c>
      <c r="K228" s="121">
        <v>0</v>
      </c>
      <c r="L228" s="121">
        <v>0.38600000000000001</v>
      </c>
      <c r="M228" s="114">
        <v>44982</v>
      </c>
      <c r="N228" s="31">
        <v>0.1</v>
      </c>
      <c r="O228" s="115">
        <v>0.20399999999999999</v>
      </c>
      <c r="P228" s="27">
        <v>45010</v>
      </c>
      <c r="Q228" s="28">
        <v>0</v>
      </c>
      <c r="R228" s="29">
        <v>0.32800000000000001</v>
      </c>
      <c r="S228" s="140">
        <v>45041</v>
      </c>
      <c r="T228" s="35">
        <v>0</v>
      </c>
      <c r="U228" s="35">
        <v>0.33700000000000002</v>
      </c>
      <c r="V228" s="120">
        <v>45071</v>
      </c>
      <c r="W228" s="121">
        <v>0.2</v>
      </c>
      <c r="X228" s="122">
        <v>0.34</v>
      </c>
      <c r="Y228" s="140">
        <v>45102</v>
      </c>
      <c r="Z228" s="35">
        <v>0</v>
      </c>
      <c r="AA228" s="35">
        <v>0.25800000000000001</v>
      </c>
      <c r="AB228" s="27">
        <v>45132</v>
      </c>
      <c r="AC228" s="547"/>
      <c r="AD228" s="547"/>
      <c r="AE228" s="28">
        <v>0</v>
      </c>
      <c r="AF228" s="29">
        <v>0.11600000000000001</v>
      </c>
      <c r="AG228" s="30">
        <v>45163</v>
      </c>
      <c r="AH228" s="114"/>
      <c r="AI228" s="114"/>
      <c r="AJ228" s="35">
        <v>0</v>
      </c>
      <c r="AK228" s="43">
        <v>7.5999999999999998E-2</v>
      </c>
      <c r="AL228" s="43"/>
      <c r="AM228" s="43"/>
      <c r="AN228" s="43"/>
      <c r="AO228" s="33">
        <v>45194</v>
      </c>
      <c r="AP228" s="28">
        <v>0</v>
      </c>
      <c r="AQ228" s="28">
        <v>7.9000000000000001E-2</v>
      </c>
      <c r="AR228" s="608"/>
      <c r="AS228" s="608"/>
    </row>
    <row r="229" spans="1:51" x14ac:dyDescent="0.25">
      <c r="A229" s="30">
        <v>44860</v>
      </c>
      <c r="B229" s="31">
        <v>0</v>
      </c>
      <c r="C229" s="32">
        <v>0.12</v>
      </c>
      <c r="D229" s="44">
        <v>44891</v>
      </c>
      <c r="E229" s="47">
        <v>0</v>
      </c>
      <c r="F229" s="48">
        <v>0.223</v>
      </c>
      <c r="G229" s="49">
        <v>44921</v>
      </c>
      <c r="H229" s="50">
        <v>0</v>
      </c>
      <c r="I229" s="51">
        <v>0.45700000000000002</v>
      </c>
      <c r="J229" s="145">
        <v>44952</v>
      </c>
      <c r="K229" s="121">
        <v>0</v>
      </c>
      <c r="L229" s="121">
        <v>0.37</v>
      </c>
      <c r="M229" s="114">
        <v>44983</v>
      </c>
      <c r="N229" s="31">
        <v>1.4</v>
      </c>
      <c r="O229" s="115">
        <v>0.20699999999999999</v>
      </c>
      <c r="P229" s="27">
        <v>45011</v>
      </c>
      <c r="Q229" s="28">
        <v>0</v>
      </c>
      <c r="R229" s="29">
        <v>0.34200000000000003</v>
      </c>
      <c r="S229" s="140">
        <v>45042</v>
      </c>
      <c r="T229" s="35">
        <v>0</v>
      </c>
      <c r="U229" s="35">
        <v>0.35</v>
      </c>
      <c r="V229" s="120">
        <v>45072</v>
      </c>
      <c r="W229" s="121">
        <v>0</v>
      </c>
      <c r="X229" s="122">
        <v>0.36299999999999999</v>
      </c>
      <c r="Y229" s="140">
        <v>45103</v>
      </c>
      <c r="Z229" s="35">
        <v>0</v>
      </c>
      <c r="AA229" s="35">
        <v>0.23300000000000001</v>
      </c>
      <c r="AB229" s="27">
        <v>45133</v>
      </c>
      <c r="AC229" s="547"/>
      <c r="AD229" s="547"/>
      <c r="AE229" s="28">
        <v>0</v>
      </c>
      <c r="AF229" s="29">
        <v>0.11700000000000001</v>
      </c>
      <c r="AG229" s="30">
        <v>45164</v>
      </c>
      <c r="AH229" s="114"/>
      <c r="AI229" s="114"/>
      <c r="AJ229" s="35">
        <v>0</v>
      </c>
      <c r="AK229" s="43">
        <v>7.2999999999999995E-2</v>
      </c>
      <c r="AL229" s="43"/>
      <c r="AM229" s="43"/>
      <c r="AN229" s="43"/>
      <c r="AO229" s="33">
        <v>45195</v>
      </c>
      <c r="AP229" s="28">
        <v>0</v>
      </c>
      <c r="AQ229" s="28">
        <v>7.4999999999999997E-2</v>
      </c>
      <c r="AR229" s="608"/>
      <c r="AS229" s="608"/>
    </row>
    <row r="230" spans="1:51" x14ac:dyDescent="0.25">
      <c r="A230" s="30">
        <v>44861</v>
      </c>
      <c r="B230" s="31">
        <v>0</v>
      </c>
      <c r="C230" s="32">
        <v>0.12</v>
      </c>
      <c r="D230" s="44">
        <v>44892</v>
      </c>
      <c r="E230" s="47">
        <v>0</v>
      </c>
      <c r="F230" s="48">
        <v>0.21199999999999999</v>
      </c>
      <c r="G230" s="49">
        <v>44922</v>
      </c>
      <c r="H230" s="50">
        <v>0</v>
      </c>
      <c r="I230" s="51">
        <v>0.41399999999999998</v>
      </c>
      <c r="J230" s="145">
        <v>44953</v>
      </c>
      <c r="K230" s="121">
        <v>0</v>
      </c>
      <c r="L230" s="121">
        <v>0.35299999999999998</v>
      </c>
      <c r="M230" s="123">
        <v>44984</v>
      </c>
      <c r="N230" s="53">
        <v>0</v>
      </c>
      <c r="O230" s="124">
        <v>0.20399999999999999</v>
      </c>
      <c r="P230" s="27">
        <v>45012</v>
      </c>
      <c r="Q230" s="28">
        <v>0</v>
      </c>
      <c r="R230" s="29">
        <v>0.28199999999999997</v>
      </c>
      <c r="S230" s="140">
        <v>45043</v>
      </c>
      <c r="T230" s="35">
        <v>0</v>
      </c>
      <c r="U230" s="35">
        <v>0.35</v>
      </c>
      <c r="V230" s="120">
        <v>45073</v>
      </c>
      <c r="W230" s="121">
        <v>5.6</v>
      </c>
      <c r="X230" s="122">
        <v>0.41099999999999998</v>
      </c>
      <c r="Y230" s="140">
        <v>45104</v>
      </c>
      <c r="Z230" s="35">
        <v>0</v>
      </c>
      <c r="AA230" s="35">
        <v>0.218</v>
      </c>
      <c r="AB230" s="27">
        <v>45134</v>
      </c>
      <c r="AC230" s="547"/>
      <c r="AD230" s="547"/>
      <c r="AE230" s="28">
        <v>0</v>
      </c>
      <c r="AF230" s="29">
        <v>0.111</v>
      </c>
      <c r="AG230" s="30">
        <v>45165</v>
      </c>
      <c r="AH230" s="114"/>
      <c r="AI230" s="114"/>
      <c r="AJ230" s="35">
        <v>0</v>
      </c>
      <c r="AK230" s="43">
        <v>7.9000000000000001E-2</v>
      </c>
      <c r="AL230" s="43"/>
      <c r="AM230" s="43"/>
      <c r="AN230" s="43"/>
      <c r="AO230" s="33">
        <v>45196</v>
      </c>
      <c r="AP230" s="28">
        <v>0</v>
      </c>
      <c r="AQ230" s="28">
        <v>7.2999999999999995E-2</v>
      </c>
      <c r="AR230" s="608"/>
      <c r="AS230" s="608"/>
    </row>
    <row r="231" spans="1:51" x14ac:dyDescent="0.25">
      <c r="A231" s="30">
        <v>44862</v>
      </c>
      <c r="B231" s="31">
        <v>0</v>
      </c>
      <c r="C231" s="32">
        <v>0.12</v>
      </c>
      <c r="D231" s="44">
        <v>44893</v>
      </c>
      <c r="E231" s="47">
        <v>0</v>
      </c>
      <c r="F231" s="48">
        <v>0.184</v>
      </c>
      <c r="G231" s="49">
        <v>44923</v>
      </c>
      <c r="H231" s="50">
        <v>0</v>
      </c>
      <c r="I231" s="51">
        <v>0.38900000000000001</v>
      </c>
      <c r="J231" s="145">
        <v>44954</v>
      </c>
      <c r="K231" s="121">
        <v>0</v>
      </c>
      <c r="L231" s="121">
        <v>0.33500000000000002</v>
      </c>
      <c r="M231" s="123">
        <v>44985</v>
      </c>
      <c r="N231" s="53">
        <v>0</v>
      </c>
      <c r="O231" s="124">
        <v>0.20100000000000001</v>
      </c>
      <c r="P231" s="27">
        <v>45013</v>
      </c>
      <c r="Q231" s="28">
        <v>0</v>
      </c>
      <c r="R231" s="29">
        <v>0.27800000000000002</v>
      </c>
      <c r="S231" s="140">
        <v>45044</v>
      </c>
      <c r="T231" s="35">
        <v>0</v>
      </c>
      <c r="U231" s="35">
        <v>0.377</v>
      </c>
      <c r="V231" s="120">
        <v>45074</v>
      </c>
      <c r="W231" s="121">
        <v>4.7</v>
      </c>
      <c r="X231" s="122">
        <v>0.51700000000000002</v>
      </c>
      <c r="Y231" s="140">
        <v>45105</v>
      </c>
      <c r="Z231" s="35">
        <v>0</v>
      </c>
      <c r="AA231" s="35">
        <v>0.20899999999999999</v>
      </c>
      <c r="AB231" s="27">
        <v>45135</v>
      </c>
      <c r="AC231" s="547"/>
      <c r="AD231" s="547"/>
      <c r="AE231" s="28">
        <v>0</v>
      </c>
      <c r="AF231" s="29">
        <v>0.107</v>
      </c>
      <c r="AG231" s="30">
        <v>45166</v>
      </c>
      <c r="AH231" s="114"/>
      <c r="AI231" s="114"/>
      <c r="AJ231" s="35">
        <v>0</v>
      </c>
      <c r="AK231" s="43">
        <v>8.1000000000000003E-2</v>
      </c>
      <c r="AL231" s="43"/>
      <c r="AM231" s="43"/>
      <c r="AN231" s="43"/>
      <c r="AO231" s="33">
        <v>45197</v>
      </c>
      <c r="AP231" s="28">
        <v>0</v>
      </c>
      <c r="AQ231" s="28">
        <v>7.4999999999999997E-2</v>
      </c>
      <c r="AR231" s="608"/>
      <c r="AS231" s="608"/>
    </row>
    <row r="232" spans="1:51" x14ac:dyDescent="0.25">
      <c r="A232" s="30">
        <v>44863</v>
      </c>
      <c r="B232" s="31">
        <v>0</v>
      </c>
      <c r="C232" s="32">
        <v>0.11899999999999999</v>
      </c>
      <c r="D232" s="44">
        <v>44894</v>
      </c>
      <c r="E232" s="47">
        <v>0</v>
      </c>
      <c r="F232" s="48">
        <v>0.161</v>
      </c>
      <c r="G232" s="49">
        <v>44924</v>
      </c>
      <c r="H232" s="50">
        <v>0</v>
      </c>
      <c r="I232" s="51">
        <v>0.38300000000000001</v>
      </c>
      <c r="J232" s="145">
        <v>44955</v>
      </c>
      <c r="K232" s="121">
        <v>0</v>
      </c>
      <c r="L232" s="121">
        <v>0.32800000000000001</v>
      </c>
      <c r="M232" s="769"/>
      <c r="N232" s="769"/>
      <c r="O232" s="769"/>
      <c r="P232" s="27">
        <v>45014</v>
      </c>
      <c r="Q232" s="28">
        <v>0</v>
      </c>
      <c r="R232" s="29">
        <v>0.29899999999999999</v>
      </c>
      <c r="S232" s="140">
        <v>45045</v>
      </c>
      <c r="T232" s="35">
        <v>0</v>
      </c>
      <c r="U232" s="35">
        <v>0.39100000000000001</v>
      </c>
      <c r="V232" s="120">
        <v>45075</v>
      </c>
      <c r="W232" s="121">
        <v>0.1</v>
      </c>
      <c r="X232" s="122">
        <v>0.59</v>
      </c>
      <c r="Y232" s="140">
        <v>45106</v>
      </c>
      <c r="Z232" s="35">
        <v>0</v>
      </c>
      <c r="AA232" s="35">
        <v>0.20200000000000001</v>
      </c>
      <c r="AB232" s="27">
        <v>45136</v>
      </c>
      <c r="AC232" s="547"/>
      <c r="AD232" s="547"/>
      <c r="AE232" s="28">
        <v>0</v>
      </c>
      <c r="AF232" s="29">
        <v>0.104</v>
      </c>
      <c r="AG232" s="30">
        <v>45167</v>
      </c>
      <c r="AH232" s="114"/>
      <c r="AI232" s="114"/>
      <c r="AJ232" s="35">
        <v>0</v>
      </c>
      <c r="AK232" s="43">
        <v>7.9000000000000001E-2</v>
      </c>
      <c r="AL232" s="43"/>
      <c r="AM232" s="43"/>
      <c r="AN232" s="43"/>
      <c r="AO232" s="33">
        <v>45198</v>
      </c>
      <c r="AP232" s="28">
        <v>0</v>
      </c>
      <c r="AQ232" s="28">
        <v>7.8E-2</v>
      </c>
      <c r="AR232" s="608"/>
      <c r="AS232" s="608"/>
    </row>
    <row r="233" spans="1:51" x14ac:dyDescent="0.25">
      <c r="A233" s="30">
        <v>44864</v>
      </c>
      <c r="B233" s="31">
        <v>0</v>
      </c>
      <c r="C233" s="32">
        <v>0.11799999999999999</v>
      </c>
      <c r="D233" s="58">
        <v>44895</v>
      </c>
      <c r="E233" s="59">
        <v>0</v>
      </c>
      <c r="F233" s="60">
        <v>0.159</v>
      </c>
      <c r="G233" s="49">
        <v>44925</v>
      </c>
      <c r="H233" s="50">
        <v>0</v>
      </c>
      <c r="I233" s="51">
        <v>0.38100000000000001</v>
      </c>
      <c r="J233" s="145">
        <v>44956</v>
      </c>
      <c r="K233" s="121">
        <v>0</v>
      </c>
      <c r="L233" s="121">
        <v>0.32700000000000001</v>
      </c>
      <c r="M233" s="769"/>
      <c r="N233" s="769"/>
      <c r="O233" s="769"/>
      <c r="P233" s="27">
        <v>45015</v>
      </c>
      <c r="Q233" s="28">
        <v>0</v>
      </c>
      <c r="R233" s="29">
        <v>0.34599999999999997</v>
      </c>
      <c r="S233" s="140">
        <v>45046</v>
      </c>
      <c r="T233" s="35">
        <v>0</v>
      </c>
      <c r="U233" s="35">
        <v>0.375</v>
      </c>
      <c r="V233" s="128">
        <v>45076</v>
      </c>
      <c r="W233" s="129">
        <v>0</v>
      </c>
      <c r="X233" s="130">
        <v>0.53100000000000003</v>
      </c>
      <c r="Y233" s="140">
        <v>45107</v>
      </c>
      <c r="Z233" s="35">
        <v>0</v>
      </c>
      <c r="AA233" s="35">
        <v>0.19</v>
      </c>
      <c r="AB233" s="27">
        <v>45137</v>
      </c>
      <c r="AC233" s="547"/>
      <c r="AD233" s="547"/>
      <c r="AE233" s="28">
        <v>0</v>
      </c>
      <c r="AF233" s="29">
        <v>0.10100000000000001</v>
      </c>
      <c r="AG233" s="30">
        <v>45168</v>
      </c>
      <c r="AH233" s="114"/>
      <c r="AI233" s="114"/>
      <c r="AJ233" s="35">
        <v>0</v>
      </c>
      <c r="AK233" s="43">
        <v>8.3000000000000004E-2</v>
      </c>
      <c r="AL233" s="43"/>
      <c r="AM233" s="43"/>
      <c r="AN233" s="43"/>
      <c r="AO233" s="33">
        <v>45199</v>
      </c>
      <c r="AP233" s="28">
        <v>0</v>
      </c>
      <c r="AQ233" s="28">
        <v>8.1000000000000003E-2</v>
      </c>
      <c r="AR233" s="608"/>
      <c r="AS233" s="608"/>
    </row>
    <row r="234" spans="1:51" x14ac:dyDescent="0.25">
      <c r="A234" s="66">
        <v>44865</v>
      </c>
      <c r="B234" s="71">
        <v>0</v>
      </c>
      <c r="C234" s="72">
        <v>0.11899999999999999</v>
      </c>
      <c r="D234" s="73"/>
      <c r="E234" s="74"/>
      <c r="F234" s="75"/>
      <c r="G234" s="76">
        <v>44926</v>
      </c>
      <c r="H234" s="77">
        <v>0</v>
      </c>
      <c r="I234" s="78">
        <v>0.35699999999999998</v>
      </c>
      <c r="J234" s="145">
        <v>44957</v>
      </c>
      <c r="K234" s="121">
        <v>0</v>
      </c>
      <c r="L234" s="121">
        <v>0.33300000000000002</v>
      </c>
      <c r="M234" s="769"/>
      <c r="N234" s="769"/>
      <c r="O234" s="769"/>
      <c r="P234" s="27">
        <v>45016</v>
      </c>
      <c r="Q234" s="28">
        <v>0</v>
      </c>
      <c r="R234" s="29">
        <v>0.35599999999999998</v>
      </c>
      <c r="S234" s="85"/>
      <c r="T234" s="86"/>
      <c r="U234" s="86"/>
      <c r="V234" s="132">
        <v>45077</v>
      </c>
      <c r="W234" s="133">
        <v>0</v>
      </c>
      <c r="X234" s="134">
        <v>0.47799999999999998</v>
      </c>
      <c r="Y234" s="86"/>
      <c r="Z234" s="86"/>
      <c r="AA234" s="87"/>
      <c r="AB234" s="27">
        <v>45138</v>
      </c>
      <c r="AC234" s="547"/>
      <c r="AD234" s="547"/>
      <c r="AE234" s="28">
        <v>0</v>
      </c>
      <c r="AF234" s="29">
        <v>9.6000000000000002E-2</v>
      </c>
      <c r="AG234" s="66">
        <v>45169</v>
      </c>
      <c r="AH234" s="588"/>
      <c r="AI234" s="588"/>
      <c r="AJ234" s="67">
        <v>0</v>
      </c>
      <c r="AK234" s="68">
        <v>8.2000000000000003E-2</v>
      </c>
      <c r="AL234" s="68"/>
      <c r="AM234" s="596"/>
      <c r="AN234" s="596"/>
      <c r="AO234" s="73"/>
      <c r="AP234" s="88"/>
      <c r="AQ234" s="89"/>
      <c r="AR234" s="606"/>
      <c r="AS234" s="606"/>
    </row>
    <row r="235" spans="1:51" s="99" customFormat="1" x14ac:dyDescent="0.25">
      <c r="A235" s="90" t="s">
        <v>16</v>
      </c>
      <c r="B235" s="91">
        <f>SUM(B204:B234)</f>
        <v>2.3000000000000003</v>
      </c>
      <c r="C235" s="91">
        <f>SUM(C204:C234)</f>
        <v>3.8650000000000002</v>
      </c>
      <c r="D235" s="92" t="s">
        <v>17</v>
      </c>
      <c r="E235" s="93">
        <f>SUM(E204:E234)</f>
        <v>25.099999999999998</v>
      </c>
      <c r="F235" s="135">
        <f>SUM(F204:F234)</f>
        <v>5.4749999999999988</v>
      </c>
      <c r="G235" s="90" t="s">
        <v>18</v>
      </c>
      <c r="H235" s="91">
        <f>SUM(H204:H234)</f>
        <v>117.14999999999999</v>
      </c>
      <c r="I235" s="91">
        <f>SUM(I204:I234)</f>
        <v>23.526999999999997</v>
      </c>
      <c r="J235" s="92" t="s">
        <v>19</v>
      </c>
      <c r="K235" s="93">
        <f>SUM(K204:K234)</f>
        <v>20.3</v>
      </c>
      <c r="L235" s="93">
        <f>SUM(L204:L234)</f>
        <v>14.264999999999997</v>
      </c>
      <c r="M235" s="97" t="s">
        <v>20</v>
      </c>
      <c r="N235" s="91">
        <f>SUM(N204:N234)</f>
        <v>7.6999999999999993</v>
      </c>
      <c r="O235" s="98">
        <f>SUM(O204:O234)</f>
        <v>6.9109999999999987</v>
      </c>
      <c r="P235" s="94" t="s">
        <v>21</v>
      </c>
      <c r="Q235" s="95">
        <f>SUM(Q204:Q234)</f>
        <v>8.8000000000000007</v>
      </c>
      <c r="R235" s="96">
        <f>SUM(R204:R234)</f>
        <v>10.196000000000002</v>
      </c>
      <c r="S235" s="90" t="s">
        <v>22</v>
      </c>
      <c r="T235" s="91">
        <f>SUM(T204:T234)</f>
        <v>0</v>
      </c>
      <c r="U235" s="91">
        <f>SUM(U204:U234)</f>
        <v>11.315999999999999</v>
      </c>
      <c r="V235" s="136" t="s">
        <v>23</v>
      </c>
      <c r="W235" s="137">
        <f>SUM(W204:W234)</f>
        <v>57.600000000000009</v>
      </c>
      <c r="X235" s="138">
        <f>SUM(X204:X234)</f>
        <v>10.707999999999998</v>
      </c>
      <c r="Y235" s="90" t="s">
        <v>24</v>
      </c>
      <c r="Z235" s="91">
        <f>SUM(Z204:Z234)</f>
        <v>49</v>
      </c>
      <c r="AA235" s="139">
        <f>SUM(AA204:AA234)</f>
        <v>13.797999999999995</v>
      </c>
      <c r="AB235" s="94" t="s">
        <v>25</v>
      </c>
      <c r="AC235" s="548"/>
      <c r="AD235" s="548"/>
      <c r="AE235" s="95">
        <f>SUM(AE204:AE234)</f>
        <v>0</v>
      </c>
      <c r="AF235" s="96">
        <f>SUM(AF204:AF234)</f>
        <v>4.1350000000000016</v>
      </c>
      <c r="AG235" s="97" t="s">
        <v>26</v>
      </c>
      <c r="AH235" s="97"/>
      <c r="AI235" s="97"/>
      <c r="AJ235" s="91">
        <f>SUM(AJ204:AJ234)</f>
        <v>0</v>
      </c>
      <c r="AK235" s="98">
        <f>SUM(AK204:AK234)</f>
        <v>2.64</v>
      </c>
      <c r="AL235" s="98"/>
      <c r="AM235" s="597"/>
      <c r="AN235" s="597"/>
      <c r="AO235" s="94" t="s">
        <v>27</v>
      </c>
      <c r="AP235" s="95">
        <f>SUM(AP204:AP234)</f>
        <v>13.099999999999998</v>
      </c>
      <c r="AQ235" s="96">
        <f>SUM(AQ204:AQ234)</f>
        <v>2.5630000000000006</v>
      </c>
      <c r="AR235" s="607"/>
      <c r="AS235" s="607"/>
      <c r="AY235" s="285"/>
    </row>
    <row r="237" spans="1:51" ht="29.4" x14ac:dyDescent="0.25">
      <c r="A237" s="100"/>
      <c r="B237" s="101" t="s">
        <v>14</v>
      </c>
      <c r="C237" s="101" t="s">
        <v>15</v>
      </c>
      <c r="D237" s="102" t="s">
        <v>28</v>
      </c>
      <c r="E237" s="103" t="s">
        <v>29</v>
      </c>
      <c r="J237" s="2"/>
      <c r="K237" s="2"/>
      <c r="L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:51" x14ac:dyDescent="0.25">
      <c r="A238" s="104" t="s">
        <v>16</v>
      </c>
      <c r="B238" s="105">
        <f>B235</f>
        <v>2.3000000000000003</v>
      </c>
      <c r="C238" s="105">
        <f>C235</f>
        <v>3.8650000000000002</v>
      </c>
      <c r="D238" s="106">
        <f>MAX(B204:B234)</f>
        <v>1.8</v>
      </c>
      <c r="E238" s="106">
        <f>AVERAGE(C238:C249)</f>
        <v>9.1165833333333328</v>
      </c>
      <c r="J238" s="2"/>
      <c r="K238" s="2"/>
      <c r="L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:51" x14ac:dyDescent="0.25">
      <c r="A239" s="107" t="s">
        <v>17</v>
      </c>
      <c r="B239" s="105">
        <f>E235</f>
        <v>25.099999999999998</v>
      </c>
      <c r="C239" s="105">
        <f>F235</f>
        <v>5.4749999999999988</v>
      </c>
      <c r="D239" s="106">
        <f>MAX(E204:E233)</f>
        <v>13.8</v>
      </c>
      <c r="J239" s="2"/>
      <c r="K239" s="2"/>
      <c r="L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:51" x14ac:dyDescent="0.25">
      <c r="A240" s="104" t="s">
        <v>18</v>
      </c>
      <c r="B240" s="105">
        <f>H235</f>
        <v>117.14999999999999</v>
      </c>
      <c r="C240" s="105">
        <f>I235</f>
        <v>23.526999999999997</v>
      </c>
      <c r="D240" s="106">
        <f>MAX(H204:H234)</f>
        <v>47.5</v>
      </c>
      <c r="J240" s="2"/>
      <c r="K240" s="2"/>
      <c r="L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:51" x14ac:dyDescent="0.25">
      <c r="A241" s="107" t="s">
        <v>19</v>
      </c>
      <c r="B241" s="105">
        <f>K235</f>
        <v>20.3</v>
      </c>
      <c r="C241" s="105">
        <f>L235</f>
        <v>14.264999999999997</v>
      </c>
      <c r="D241" s="106">
        <f>MAX(K204:K234)</f>
        <v>6.2</v>
      </c>
      <c r="J241" s="2"/>
      <c r="K241" s="2"/>
      <c r="L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:51" x14ac:dyDescent="0.25">
      <c r="A242" s="104" t="s">
        <v>20</v>
      </c>
      <c r="B242" s="105">
        <f>N235</f>
        <v>7.6999999999999993</v>
      </c>
      <c r="C242" s="105">
        <f>O235</f>
        <v>6.9109999999999987</v>
      </c>
      <c r="D242" s="106">
        <f>MAX(N206:N231)</f>
        <v>5.9</v>
      </c>
      <c r="J242" s="2"/>
      <c r="K242" s="2"/>
      <c r="L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:51" x14ac:dyDescent="0.25">
      <c r="A243" s="107" t="s">
        <v>21</v>
      </c>
      <c r="B243" s="105">
        <f>Q235</f>
        <v>8.8000000000000007</v>
      </c>
      <c r="C243" s="105">
        <f>R235</f>
        <v>10.196000000000002</v>
      </c>
      <c r="D243" s="106">
        <f>MAX(Q204:Q234)</f>
        <v>3.4</v>
      </c>
      <c r="J243" s="2"/>
      <c r="K243" s="2"/>
      <c r="L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:51" x14ac:dyDescent="0.25">
      <c r="A244" s="104" t="s">
        <v>22</v>
      </c>
      <c r="B244" s="105">
        <f>T235</f>
        <v>0</v>
      </c>
      <c r="C244" s="105">
        <f>U235</f>
        <v>11.315999999999999</v>
      </c>
      <c r="D244" s="106">
        <f>MAX(T204:T233)</f>
        <v>0</v>
      </c>
      <c r="J244" s="2"/>
      <c r="K244" s="2"/>
      <c r="L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:51" x14ac:dyDescent="0.25">
      <c r="A245" s="107" t="s">
        <v>23</v>
      </c>
      <c r="B245" s="105">
        <f>W235</f>
        <v>57.600000000000009</v>
      </c>
      <c r="C245" s="105">
        <f>X235</f>
        <v>10.707999999999998</v>
      </c>
      <c r="D245" s="106">
        <f>MAX(W204:W234)</f>
        <v>16.2</v>
      </c>
      <c r="J245" s="2"/>
      <c r="K245" s="2"/>
      <c r="L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:51" x14ac:dyDescent="0.25">
      <c r="A246" s="104" t="s">
        <v>24</v>
      </c>
      <c r="B246" s="105">
        <f>Z235</f>
        <v>49</v>
      </c>
      <c r="C246" s="105">
        <f>AA235</f>
        <v>13.797999999999995</v>
      </c>
      <c r="D246" s="106">
        <f>MAX(Z204:Z233)</f>
        <v>17.3</v>
      </c>
      <c r="J246" s="2"/>
      <c r="K246" s="2"/>
      <c r="L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:51" x14ac:dyDescent="0.25">
      <c r="A247" s="107" t="s">
        <v>30</v>
      </c>
      <c r="B247" s="108">
        <f>AE235</f>
        <v>0</v>
      </c>
      <c r="C247" s="108">
        <f>AF235</f>
        <v>4.1350000000000016</v>
      </c>
      <c r="D247" s="106">
        <f>MAX(AE204:AE234)</f>
        <v>0</v>
      </c>
      <c r="J247" s="2"/>
      <c r="K247" s="2"/>
      <c r="L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:51" x14ac:dyDescent="0.25">
      <c r="A248" s="104" t="s">
        <v>31</v>
      </c>
      <c r="B248" s="108">
        <f>AJ235</f>
        <v>0</v>
      </c>
      <c r="C248" s="108">
        <f>AK235</f>
        <v>2.64</v>
      </c>
      <c r="D248" s="106">
        <f>MAX(AJ204:AJ234)</f>
        <v>0</v>
      </c>
      <c r="J248" s="2"/>
      <c r="K248" s="2"/>
      <c r="L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:51" x14ac:dyDescent="0.25">
      <c r="A249" s="109" t="s">
        <v>32</v>
      </c>
      <c r="B249" s="110">
        <f>AP235</f>
        <v>13.099999999999998</v>
      </c>
      <c r="C249" s="110">
        <f>AQ235</f>
        <v>2.5630000000000006</v>
      </c>
      <c r="D249" s="106">
        <f>MAX(AP204:AP233)</f>
        <v>10.6</v>
      </c>
      <c r="J249" s="2"/>
      <c r="K249" s="2"/>
      <c r="L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:51" x14ac:dyDescent="0.25">
      <c r="A250" s="146" t="s">
        <v>36</v>
      </c>
      <c r="B250" s="147">
        <f>SUM(B238:B249)</f>
        <v>301.05</v>
      </c>
      <c r="C250" s="147">
        <f>SUM(C238:C249)</f>
        <v>109.39899999999999</v>
      </c>
      <c r="J250" s="2"/>
      <c r="K250" s="2"/>
      <c r="L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:51" s="2" customFormat="1" x14ac:dyDescent="0.25">
      <c r="A251" s="148"/>
      <c r="B251" s="149"/>
      <c r="C251" s="149"/>
      <c r="AY251" s="284"/>
    </row>
    <row r="252" spans="1:51" s="2" customFormat="1" x14ac:dyDescent="0.25">
      <c r="A252" s="148"/>
      <c r="B252" s="149"/>
      <c r="C252" s="149"/>
      <c r="AY252" s="284"/>
    </row>
    <row r="253" spans="1:51" ht="15.6" x14ac:dyDescent="0.3">
      <c r="A253" s="763" t="s">
        <v>1</v>
      </c>
      <c r="B253" s="763"/>
      <c r="C253" s="763"/>
      <c r="D253" s="764" t="s">
        <v>2</v>
      </c>
      <c r="E253" s="764"/>
      <c r="F253" s="764"/>
      <c r="G253" s="765" t="s">
        <v>3</v>
      </c>
      <c r="H253" s="765"/>
      <c r="I253" s="765"/>
      <c r="J253" s="764" t="s">
        <v>4</v>
      </c>
      <c r="K253" s="764"/>
      <c r="L253" s="764"/>
      <c r="M253" s="765" t="s">
        <v>5</v>
      </c>
      <c r="N253" s="765"/>
      <c r="O253" s="765"/>
      <c r="P253" s="764" t="s">
        <v>6</v>
      </c>
      <c r="Q253" s="764"/>
      <c r="R253" s="764"/>
      <c r="S253" s="765" t="s">
        <v>7</v>
      </c>
      <c r="T253" s="765"/>
      <c r="U253" s="765"/>
      <c r="V253" s="764" t="s">
        <v>8</v>
      </c>
      <c r="W253" s="764"/>
      <c r="X253" s="764"/>
      <c r="Y253" s="765" t="s">
        <v>9</v>
      </c>
      <c r="Z253" s="765"/>
      <c r="AA253" s="765"/>
      <c r="AB253" s="761" t="s">
        <v>10</v>
      </c>
      <c r="AC253" s="761"/>
      <c r="AD253" s="761"/>
      <c r="AE253" s="761"/>
      <c r="AF253" s="761"/>
      <c r="AG253" s="760" t="s">
        <v>11</v>
      </c>
      <c r="AH253" s="760"/>
      <c r="AI253" s="760"/>
      <c r="AJ253" s="760"/>
      <c r="AK253" s="760"/>
      <c r="AL253" s="150"/>
      <c r="AM253" s="586"/>
      <c r="AN253" s="586"/>
      <c r="AO253" s="761" t="s">
        <v>12</v>
      </c>
      <c r="AP253" s="761"/>
      <c r="AQ253" s="761"/>
      <c r="AR253" s="609"/>
      <c r="AS253" s="609"/>
    </row>
    <row r="254" spans="1:51" s="156" customFormat="1" x14ac:dyDescent="0.25">
      <c r="A254" s="151" t="s">
        <v>13</v>
      </c>
      <c r="B254" s="152" t="s">
        <v>14</v>
      </c>
      <c r="C254" s="152" t="s">
        <v>15</v>
      </c>
      <c r="D254" s="153" t="s">
        <v>13</v>
      </c>
      <c r="E254" s="153" t="s">
        <v>14</v>
      </c>
      <c r="F254" s="153" t="s">
        <v>15</v>
      </c>
      <c r="G254" s="152" t="s">
        <v>13</v>
      </c>
      <c r="H254" s="152" t="s">
        <v>14</v>
      </c>
      <c r="I254" s="152" t="s">
        <v>15</v>
      </c>
      <c r="J254" s="153" t="s">
        <v>13</v>
      </c>
      <c r="K254" s="153" t="s">
        <v>14</v>
      </c>
      <c r="L254" s="153" t="s">
        <v>15</v>
      </c>
      <c r="M254" s="152" t="s">
        <v>13</v>
      </c>
      <c r="N254" s="152" t="s">
        <v>14</v>
      </c>
      <c r="O254" s="152" t="s">
        <v>15</v>
      </c>
      <c r="P254" s="153" t="s">
        <v>13</v>
      </c>
      <c r="Q254" s="153" t="s">
        <v>14</v>
      </c>
      <c r="R254" s="153" t="s">
        <v>15</v>
      </c>
      <c r="S254" s="152" t="s">
        <v>13</v>
      </c>
      <c r="T254" s="152" t="s">
        <v>14</v>
      </c>
      <c r="U254" s="152" t="s">
        <v>15</v>
      </c>
      <c r="V254" s="153" t="s">
        <v>13</v>
      </c>
      <c r="W254" s="153" t="s">
        <v>14</v>
      </c>
      <c r="X254" s="153" t="s">
        <v>15</v>
      </c>
      <c r="Y254" s="152" t="s">
        <v>13</v>
      </c>
      <c r="Z254" s="152" t="s">
        <v>14</v>
      </c>
      <c r="AA254" s="152" t="s">
        <v>15</v>
      </c>
      <c r="AB254" s="153" t="s">
        <v>13</v>
      </c>
      <c r="AC254" s="153"/>
      <c r="AD254" s="153"/>
      <c r="AE254" s="153" t="s">
        <v>14</v>
      </c>
      <c r="AF254" s="154" t="s">
        <v>15</v>
      </c>
      <c r="AG254" s="155" t="s">
        <v>13</v>
      </c>
      <c r="AH254" s="155"/>
      <c r="AI254" s="155"/>
      <c r="AJ254" s="152" t="s">
        <v>14</v>
      </c>
      <c r="AK254" s="152" t="s">
        <v>15</v>
      </c>
      <c r="AL254" s="152"/>
      <c r="AM254" s="152"/>
      <c r="AN254" s="152"/>
      <c r="AO254" s="153" t="s">
        <v>13</v>
      </c>
      <c r="AP254" s="153" t="s">
        <v>14</v>
      </c>
      <c r="AQ254" s="154" t="s">
        <v>15</v>
      </c>
      <c r="AR254" s="610"/>
      <c r="AS254" s="610"/>
      <c r="AY254" s="285"/>
    </row>
    <row r="255" spans="1:51" x14ac:dyDescent="0.25">
      <c r="A255" s="157">
        <v>45200</v>
      </c>
      <c r="B255" s="158">
        <v>0</v>
      </c>
      <c r="C255" s="158">
        <v>7.1999999999999995E-2</v>
      </c>
      <c r="D255" s="159">
        <v>45231</v>
      </c>
      <c r="E255" s="160">
        <v>1.1000000000000001</v>
      </c>
      <c r="F255" s="160">
        <v>0.53600000000000003</v>
      </c>
      <c r="G255" s="161">
        <v>45261</v>
      </c>
      <c r="H255" s="158">
        <v>4.3</v>
      </c>
      <c r="I255" s="158">
        <v>0.189</v>
      </c>
      <c r="J255" s="159">
        <v>45292</v>
      </c>
      <c r="K255" s="160">
        <v>0</v>
      </c>
      <c r="L255" s="160">
        <v>0.156</v>
      </c>
      <c r="M255" s="161">
        <v>45323</v>
      </c>
      <c r="N255" s="158">
        <v>0</v>
      </c>
      <c r="O255" s="158">
        <v>0.17499999999999999</v>
      </c>
      <c r="P255" s="159">
        <v>45352</v>
      </c>
      <c r="Q255" s="160">
        <v>0</v>
      </c>
      <c r="R255" s="160">
        <v>0.51900000000000002</v>
      </c>
      <c r="S255" s="161">
        <v>45383</v>
      </c>
      <c r="T255" s="158">
        <v>0</v>
      </c>
      <c r="U255" s="158">
        <v>1.5589999999999999</v>
      </c>
      <c r="V255" s="159">
        <v>45413</v>
      </c>
      <c r="W255" s="160">
        <v>14.3</v>
      </c>
      <c r="X255" s="160">
        <v>1.1819999999999999</v>
      </c>
      <c r="Y255" s="161">
        <v>45444</v>
      </c>
      <c r="Z255" s="158">
        <v>0</v>
      </c>
      <c r="AA255" s="158">
        <v>1.482</v>
      </c>
      <c r="AB255" s="159">
        <v>45474</v>
      </c>
      <c r="AC255" s="159"/>
      <c r="AD255" s="159"/>
      <c r="AE255" s="160">
        <v>0</v>
      </c>
      <c r="AF255" s="160">
        <v>0.42</v>
      </c>
      <c r="AG255" s="161">
        <v>45505</v>
      </c>
      <c r="AH255" s="161"/>
      <c r="AI255" s="161"/>
      <c r="AJ255" s="158">
        <v>0</v>
      </c>
      <c r="AK255" s="158">
        <v>0.255</v>
      </c>
      <c r="AL255" s="158"/>
      <c r="AM255" s="158"/>
      <c r="AN255" s="158"/>
      <c r="AO255" s="159">
        <v>45536</v>
      </c>
      <c r="AP255" s="160">
        <v>0</v>
      </c>
      <c r="AQ255" s="162">
        <v>0.19500000000000001</v>
      </c>
      <c r="AR255" s="611"/>
      <c r="AS255" s="611"/>
    </row>
    <row r="256" spans="1:51" x14ac:dyDescent="0.25">
      <c r="A256" s="163">
        <v>45201</v>
      </c>
      <c r="B256" s="164">
        <v>0</v>
      </c>
      <c r="C256" s="164">
        <v>7.0999999999999994E-2</v>
      </c>
      <c r="D256" s="165">
        <v>45232</v>
      </c>
      <c r="E256" s="166">
        <v>1.4</v>
      </c>
      <c r="F256" s="166">
        <v>0.505</v>
      </c>
      <c r="G256" s="167">
        <v>45262</v>
      </c>
      <c r="H256" s="164">
        <v>0</v>
      </c>
      <c r="I256" s="164">
        <v>0.17899999999999999</v>
      </c>
      <c r="J256" s="165">
        <v>45293</v>
      </c>
      <c r="K256" s="166">
        <v>0</v>
      </c>
      <c r="L256" s="166">
        <v>0.155</v>
      </c>
      <c r="M256" s="167">
        <v>45324</v>
      </c>
      <c r="N256" s="164">
        <v>0</v>
      </c>
      <c r="O256" s="164">
        <v>0.17399999999999999</v>
      </c>
      <c r="P256" s="165">
        <v>45353</v>
      </c>
      <c r="Q256" s="166">
        <v>1.3</v>
      </c>
      <c r="R256" s="166">
        <v>0.501</v>
      </c>
      <c r="S256" s="167">
        <v>45384</v>
      </c>
      <c r="T256" s="164">
        <v>0</v>
      </c>
      <c r="U256" s="164">
        <v>1.417</v>
      </c>
      <c r="V256" s="165">
        <v>45414</v>
      </c>
      <c r="W256" s="166">
        <v>0</v>
      </c>
      <c r="X256" s="166">
        <v>1.026</v>
      </c>
      <c r="Y256" s="167">
        <v>45445</v>
      </c>
      <c r="Z256" s="164">
        <v>0</v>
      </c>
      <c r="AA256" s="164">
        <v>1.43</v>
      </c>
      <c r="AB256" s="165">
        <v>45475</v>
      </c>
      <c r="AC256" s="165"/>
      <c r="AD256" s="165"/>
      <c r="AE256" s="166">
        <v>0</v>
      </c>
      <c r="AF256" s="166">
        <v>0.40500000000000003</v>
      </c>
      <c r="AG256" s="167">
        <v>45506</v>
      </c>
      <c r="AH256" s="167"/>
      <c r="AI256" s="167"/>
      <c r="AJ256" s="164">
        <v>0</v>
      </c>
      <c r="AK256" s="164">
        <v>0.248</v>
      </c>
      <c r="AL256" s="164"/>
      <c r="AM256" s="164"/>
      <c r="AN256" s="164"/>
      <c r="AO256" s="165">
        <v>45537</v>
      </c>
      <c r="AP256" s="166">
        <v>0</v>
      </c>
      <c r="AQ256" s="168">
        <v>0.20100000000000001</v>
      </c>
      <c r="AR256" s="611"/>
      <c r="AS256" s="611"/>
    </row>
    <row r="257" spans="1:45" x14ac:dyDescent="0.25">
      <c r="A257" s="163">
        <v>45202</v>
      </c>
      <c r="B257" s="164">
        <v>0</v>
      </c>
      <c r="C257" s="164">
        <v>7.0999999999999994E-2</v>
      </c>
      <c r="D257" s="165">
        <v>45233</v>
      </c>
      <c r="E257" s="166">
        <v>0</v>
      </c>
      <c r="F257" s="166">
        <v>0.69699999999999995</v>
      </c>
      <c r="G257" s="167">
        <v>45263</v>
      </c>
      <c r="H257" s="164">
        <v>0</v>
      </c>
      <c r="I257" s="164">
        <v>0.16900000000000001</v>
      </c>
      <c r="J257" s="165">
        <v>45294</v>
      </c>
      <c r="K257" s="166">
        <v>0</v>
      </c>
      <c r="L257" s="166">
        <v>0.155</v>
      </c>
      <c r="M257" s="167">
        <v>45325</v>
      </c>
      <c r="N257" s="164">
        <v>0</v>
      </c>
      <c r="O257" s="164">
        <v>0.17299999999999999</v>
      </c>
      <c r="P257" s="165">
        <v>45354</v>
      </c>
      <c r="Q257" s="166">
        <v>11.1</v>
      </c>
      <c r="R257" s="166">
        <v>0.52700000000000002</v>
      </c>
      <c r="S257" s="167">
        <v>45385</v>
      </c>
      <c r="T257" s="164">
        <v>0</v>
      </c>
      <c r="U257" s="164">
        <v>1.3160000000000001</v>
      </c>
      <c r="V257" s="165">
        <v>45415</v>
      </c>
      <c r="W257" s="166">
        <v>0</v>
      </c>
      <c r="X257" s="166">
        <v>0.94599999999999995</v>
      </c>
      <c r="Y257" s="167">
        <v>45446</v>
      </c>
      <c r="Z257" s="164">
        <v>0</v>
      </c>
      <c r="AA257" s="164">
        <v>1.3169999999999999</v>
      </c>
      <c r="AB257" s="165">
        <v>45476</v>
      </c>
      <c r="AC257" s="165"/>
      <c r="AD257" s="165"/>
      <c r="AE257" s="166">
        <v>0</v>
      </c>
      <c r="AF257" s="166">
        <v>0.48299999999999998</v>
      </c>
      <c r="AG257" s="167">
        <v>45507</v>
      </c>
      <c r="AH257" s="167"/>
      <c r="AI257" s="167"/>
      <c r="AJ257" s="164">
        <v>0</v>
      </c>
      <c r="AK257" s="164">
        <v>0.24399999999999999</v>
      </c>
      <c r="AL257" s="164"/>
      <c r="AM257" s="164"/>
      <c r="AN257" s="164"/>
      <c r="AO257" s="165">
        <v>45538</v>
      </c>
      <c r="AP257" s="166">
        <v>0</v>
      </c>
      <c r="AQ257" s="168">
        <v>0.19900000000000001</v>
      </c>
      <c r="AR257" s="611"/>
      <c r="AS257" s="611"/>
    </row>
    <row r="258" spans="1:45" x14ac:dyDescent="0.25">
      <c r="A258" s="163">
        <v>45203</v>
      </c>
      <c r="B258" s="164">
        <v>0</v>
      </c>
      <c r="C258" s="164">
        <v>7.1999999999999995E-2</v>
      </c>
      <c r="D258" s="165">
        <v>45234</v>
      </c>
      <c r="E258" s="166">
        <v>1.4</v>
      </c>
      <c r="F258" s="166">
        <v>0.51900000000000002</v>
      </c>
      <c r="G258" s="167">
        <v>45264</v>
      </c>
      <c r="H258" s="164">
        <v>5.7</v>
      </c>
      <c r="I258" s="164">
        <v>0.29499999999999998</v>
      </c>
      <c r="J258" s="165">
        <v>45295</v>
      </c>
      <c r="K258" s="166">
        <v>12.8</v>
      </c>
      <c r="L258" s="166">
        <v>0.16900000000000001</v>
      </c>
      <c r="M258" s="167">
        <v>45326</v>
      </c>
      <c r="N258" s="164">
        <v>0</v>
      </c>
      <c r="O258" s="164">
        <v>0.17799999999999999</v>
      </c>
      <c r="P258" s="165">
        <v>45355</v>
      </c>
      <c r="Q258" s="166">
        <v>0</v>
      </c>
      <c r="R258" s="166">
        <v>0.48599999999999999</v>
      </c>
      <c r="S258" s="167">
        <v>45386</v>
      </c>
      <c r="T258" s="164">
        <v>0</v>
      </c>
      <c r="U258" s="164">
        <v>1.2589999999999999</v>
      </c>
      <c r="V258" s="165">
        <v>45416</v>
      </c>
      <c r="W258" s="166">
        <v>0</v>
      </c>
      <c r="X258" s="166">
        <v>0.90100000000000002</v>
      </c>
      <c r="Y258" s="167">
        <v>45447</v>
      </c>
      <c r="Z258" s="164">
        <v>0</v>
      </c>
      <c r="AA258" s="164">
        <v>1.23</v>
      </c>
      <c r="AB258" s="165">
        <v>45477</v>
      </c>
      <c r="AC258" s="165"/>
      <c r="AD258" s="165"/>
      <c r="AE258" s="166">
        <v>0</v>
      </c>
      <c r="AF258" s="166">
        <v>0.53300000000000003</v>
      </c>
      <c r="AG258" s="167">
        <v>45508</v>
      </c>
      <c r="AH258" s="167"/>
      <c r="AI258" s="167"/>
      <c r="AJ258" s="164">
        <v>0</v>
      </c>
      <c r="AK258" s="164">
        <v>0.23899999999999999</v>
      </c>
      <c r="AL258" s="164"/>
      <c r="AM258" s="164"/>
      <c r="AN258" s="164"/>
      <c r="AO258" s="165">
        <v>45539</v>
      </c>
      <c r="AP258" s="166">
        <v>0</v>
      </c>
      <c r="AQ258" s="168">
        <v>0.19600000000000001</v>
      </c>
      <c r="AR258" s="611"/>
      <c r="AS258" s="611"/>
    </row>
    <row r="259" spans="1:45" x14ac:dyDescent="0.25">
      <c r="A259" s="163">
        <v>45204</v>
      </c>
      <c r="B259" s="164">
        <v>0</v>
      </c>
      <c r="C259" s="164">
        <v>7.0000000000000007E-2</v>
      </c>
      <c r="D259" s="165">
        <v>45235</v>
      </c>
      <c r="E259" s="166">
        <v>0.9</v>
      </c>
      <c r="F259" s="166">
        <v>0.56599999999999995</v>
      </c>
      <c r="G259" s="167">
        <v>45265</v>
      </c>
      <c r="H259" s="164">
        <v>3.7</v>
      </c>
      <c r="I259" s="164">
        <v>0.34</v>
      </c>
      <c r="J259" s="165">
        <v>45296</v>
      </c>
      <c r="K259" s="166">
        <v>5.6</v>
      </c>
      <c r="L259" s="166">
        <v>0.20899999999999999</v>
      </c>
      <c r="M259" s="167">
        <v>45327</v>
      </c>
      <c r="N259" s="164">
        <v>0</v>
      </c>
      <c r="O259" s="164">
        <v>0.19700000000000001</v>
      </c>
      <c r="P259" s="165">
        <v>45356</v>
      </c>
      <c r="Q259" s="166">
        <v>0</v>
      </c>
      <c r="R259" s="166">
        <v>0.47099999999999997</v>
      </c>
      <c r="S259" s="167">
        <v>45387</v>
      </c>
      <c r="T259" s="164">
        <v>0</v>
      </c>
      <c r="U259" s="164">
        <v>1.23</v>
      </c>
      <c r="V259" s="165">
        <v>45417</v>
      </c>
      <c r="W259" s="166">
        <v>0</v>
      </c>
      <c r="X259" s="166">
        <v>0.92</v>
      </c>
      <c r="Y259" s="167">
        <v>45448</v>
      </c>
      <c r="Z259" s="164">
        <v>0</v>
      </c>
      <c r="AA259" s="164">
        <v>1.1930000000000001</v>
      </c>
      <c r="AB259" s="165">
        <v>45478</v>
      </c>
      <c r="AC259" s="165"/>
      <c r="AD259" s="165"/>
      <c r="AE259" s="166">
        <v>0</v>
      </c>
      <c r="AF259" s="166">
        <v>0.50900000000000001</v>
      </c>
      <c r="AG259" s="167">
        <v>45509</v>
      </c>
      <c r="AH259" s="167"/>
      <c r="AI259" s="167"/>
      <c r="AJ259" s="164">
        <v>0</v>
      </c>
      <c r="AK259" s="164">
        <v>0.23699999999999999</v>
      </c>
      <c r="AL259" s="164"/>
      <c r="AM259" s="164"/>
      <c r="AN259" s="164"/>
      <c r="AO259" s="165">
        <v>45540</v>
      </c>
      <c r="AP259" s="166">
        <v>0</v>
      </c>
      <c r="AQ259" s="168">
        <v>0.191</v>
      </c>
      <c r="AR259" s="611"/>
      <c r="AS259" s="611"/>
    </row>
    <row r="260" spans="1:45" x14ac:dyDescent="0.25">
      <c r="A260" s="163">
        <v>45205</v>
      </c>
      <c r="B260" s="164">
        <v>0</v>
      </c>
      <c r="C260" s="164">
        <v>7.1999999999999995E-2</v>
      </c>
      <c r="D260" s="165">
        <v>45236</v>
      </c>
      <c r="E260" s="166">
        <v>0</v>
      </c>
      <c r="F260" s="166">
        <v>0.44500000000000001</v>
      </c>
      <c r="G260" s="167">
        <v>45266</v>
      </c>
      <c r="H260" s="164">
        <v>4.4000000000000004</v>
      </c>
      <c r="I260" s="164">
        <v>0.32700000000000001</v>
      </c>
      <c r="J260" s="165">
        <v>45297</v>
      </c>
      <c r="K260" s="166">
        <v>0</v>
      </c>
      <c r="L260" s="166">
        <v>0.16700000000000001</v>
      </c>
      <c r="M260" s="167">
        <v>45328</v>
      </c>
      <c r="N260" s="164">
        <v>0</v>
      </c>
      <c r="O260" s="164">
        <v>0.192</v>
      </c>
      <c r="P260" s="165">
        <v>45357</v>
      </c>
      <c r="Q260" s="166">
        <v>0</v>
      </c>
      <c r="R260" s="166">
        <v>0.45700000000000002</v>
      </c>
      <c r="S260" s="167">
        <v>45388</v>
      </c>
      <c r="T260" s="164">
        <v>0</v>
      </c>
      <c r="U260" s="164">
        <v>1.262</v>
      </c>
      <c r="V260" s="165">
        <v>45418</v>
      </c>
      <c r="W260" s="166">
        <v>0</v>
      </c>
      <c r="X260" s="166">
        <v>0.98899999999999999</v>
      </c>
      <c r="Y260" s="167">
        <v>45449</v>
      </c>
      <c r="Z260" s="164">
        <v>0.3</v>
      </c>
      <c r="AA260" s="164">
        <v>1.179</v>
      </c>
      <c r="AB260" s="165">
        <v>45479</v>
      </c>
      <c r="AC260" s="165"/>
      <c r="AD260" s="165"/>
      <c r="AE260" s="166">
        <v>0</v>
      </c>
      <c r="AF260" s="166">
        <v>0.50900000000000001</v>
      </c>
      <c r="AG260" s="167">
        <v>45510</v>
      </c>
      <c r="AH260" s="167"/>
      <c r="AI260" s="167"/>
      <c r="AJ260" s="164">
        <v>0</v>
      </c>
      <c r="AK260" s="164">
        <v>0.23100000000000001</v>
      </c>
      <c r="AL260" s="164"/>
      <c r="AM260" s="164"/>
      <c r="AN260" s="164"/>
      <c r="AO260" s="165">
        <v>45541</v>
      </c>
      <c r="AP260" s="166">
        <v>0</v>
      </c>
      <c r="AQ260" s="168">
        <v>0.188</v>
      </c>
      <c r="AR260" s="611"/>
      <c r="AS260" s="611"/>
    </row>
    <row r="261" spans="1:45" x14ac:dyDescent="0.25">
      <c r="A261" s="163">
        <v>45206</v>
      </c>
      <c r="B261" s="164">
        <v>0</v>
      </c>
      <c r="C261" s="164">
        <v>7.1999999999999995E-2</v>
      </c>
      <c r="D261" s="165">
        <v>45237</v>
      </c>
      <c r="E261" s="166">
        <v>0</v>
      </c>
      <c r="F261" s="166">
        <v>0.40500000000000003</v>
      </c>
      <c r="G261" s="167">
        <v>45267</v>
      </c>
      <c r="H261" s="164">
        <v>0.2</v>
      </c>
      <c r="I261" s="164">
        <v>0.32200000000000001</v>
      </c>
      <c r="J261" s="165">
        <v>45298</v>
      </c>
      <c r="K261" s="166">
        <v>0.1</v>
      </c>
      <c r="L261" s="166">
        <v>0.161</v>
      </c>
      <c r="M261" s="167">
        <v>45329</v>
      </c>
      <c r="N261" s="164">
        <v>0</v>
      </c>
      <c r="O261" s="164">
        <v>0.189</v>
      </c>
      <c r="P261" s="165">
        <v>45358</v>
      </c>
      <c r="Q261" s="166">
        <v>6.9</v>
      </c>
      <c r="R261" s="166">
        <v>0.46</v>
      </c>
      <c r="S261" s="167">
        <v>45389</v>
      </c>
      <c r="T261" s="164">
        <v>0</v>
      </c>
      <c r="U261" s="164">
        <v>1.3160000000000001</v>
      </c>
      <c r="V261" s="165">
        <v>45419</v>
      </c>
      <c r="W261" s="166">
        <v>0</v>
      </c>
      <c r="X261" s="166">
        <v>1.06</v>
      </c>
      <c r="Y261" s="167">
        <v>45450</v>
      </c>
      <c r="Z261" s="164">
        <v>0</v>
      </c>
      <c r="AA261" s="164">
        <v>1.1579999999999999</v>
      </c>
      <c r="AB261" s="165">
        <v>45480</v>
      </c>
      <c r="AC261" s="165"/>
      <c r="AD261" s="165"/>
      <c r="AE261" s="166">
        <v>0</v>
      </c>
      <c r="AF261" s="166">
        <v>0.48599999999999999</v>
      </c>
      <c r="AG261" s="167">
        <v>45511</v>
      </c>
      <c r="AH261" s="167"/>
      <c r="AI261" s="167"/>
      <c r="AJ261" s="164">
        <v>0.1</v>
      </c>
      <c r="AK261" s="164">
        <v>0.23</v>
      </c>
      <c r="AL261" s="164"/>
      <c r="AM261" s="164"/>
      <c r="AN261" s="164"/>
      <c r="AO261" s="165">
        <v>45542</v>
      </c>
      <c r="AP261" s="166">
        <v>12.2</v>
      </c>
      <c r="AQ261" s="168">
        <v>0.186</v>
      </c>
      <c r="AR261" s="611"/>
      <c r="AS261" s="611"/>
    </row>
    <row r="262" spans="1:45" x14ac:dyDescent="0.25">
      <c r="A262" s="163">
        <v>45207</v>
      </c>
      <c r="B262" s="164">
        <v>0</v>
      </c>
      <c r="C262" s="164">
        <v>7.2999999999999995E-2</v>
      </c>
      <c r="D262" s="165">
        <v>45238</v>
      </c>
      <c r="E262" s="166">
        <v>0</v>
      </c>
      <c r="F262" s="166">
        <v>0.38500000000000001</v>
      </c>
      <c r="G262" s="167">
        <v>45268</v>
      </c>
      <c r="H262" s="164">
        <v>7.5</v>
      </c>
      <c r="I262" s="164">
        <v>0.46600000000000003</v>
      </c>
      <c r="J262" s="165">
        <v>45299</v>
      </c>
      <c r="K262" s="166">
        <v>0</v>
      </c>
      <c r="L262" s="166">
        <v>0.155</v>
      </c>
      <c r="M262" s="167">
        <v>45330</v>
      </c>
      <c r="N262" s="164">
        <v>0</v>
      </c>
      <c r="O262" s="164">
        <v>0.17499999999999999</v>
      </c>
      <c r="P262" s="165">
        <v>45359</v>
      </c>
      <c r="Q262" s="166">
        <v>0.6</v>
      </c>
      <c r="R262" s="166">
        <v>0.45200000000000001</v>
      </c>
      <c r="S262" s="167">
        <v>45390</v>
      </c>
      <c r="T262" s="164">
        <v>0</v>
      </c>
      <c r="U262" s="164">
        <v>1.4019999999999999</v>
      </c>
      <c r="V262" s="165">
        <v>45420</v>
      </c>
      <c r="W262" s="166">
        <v>0</v>
      </c>
      <c r="X262" s="166">
        <v>1.1819999999999999</v>
      </c>
      <c r="Y262" s="167">
        <v>45451</v>
      </c>
      <c r="Z262" s="164">
        <v>0.5</v>
      </c>
      <c r="AA262" s="164">
        <v>1.143</v>
      </c>
      <c r="AB262" s="165">
        <v>45481</v>
      </c>
      <c r="AC262" s="165"/>
      <c r="AD262" s="165"/>
      <c r="AE262" s="166">
        <v>0</v>
      </c>
      <c r="AF262" s="166">
        <v>0.48299999999999998</v>
      </c>
      <c r="AG262" s="167">
        <v>45512</v>
      </c>
      <c r="AH262" s="167"/>
      <c r="AI262" s="167"/>
      <c r="AJ262" s="164">
        <v>0</v>
      </c>
      <c r="AK262" s="164">
        <v>0.22700000000000001</v>
      </c>
      <c r="AL262" s="164"/>
      <c r="AM262" s="164"/>
      <c r="AN262" s="164"/>
      <c r="AO262" s="165">
        <v>45543</v>
      </c>
      <c r="AP262" s="166">
        <v>3.7</v>
      </c>
      <c r="AQ262" s="168">
        <v>0.26</v>
      </c>
      <c r="AR262" s="611"/>
      <c r="AS262" s="611"/>
    </row>
    <row r="263" spans="1:45" x14ac:dyDescent="0.25">
      <c r="A263" s="163">
        <v>45208</v>
      </c>
      <c r="B263" s="164">
        <v>0</v>
      </c>
      <c r="C263" s="164">
        <v>7.0000000000000007E-2</v>
      </c>
      <c r="D263" s="165">
        <v>45239</v>
      </c>
      <c r="E263" s="166">
        <v>0</v>
      </c>
      <c r="F263" s="166">
        <v>0.40300000000000002</v>
      </c>
      <c r="G263" s="167">
        <v>45269</v>
      </c>
      <c r="H263" s="164">
        <v>0</v>
      </c>
      <c r="I263" s="164">
        <v>0.38500000000000001</v>
      </c>
      <c r="J263" s="165">
        <v>45300</v>
      </c>
      <c r="K263" s="166">
        <v>12.9</v>
      </c>
      <c r="L263" s="166">
        <v>0.29499999999999998</v>
      </c>
      <c r="M263" s="167">
        <v>45331</v>
      </c>
      <c r="N263" s="164">
        <v>7.6</v>
      </c>
      <c r="O263" s="164">
        <v>0.223</v>
      </c>
      <c r="P263" s="165">
        <v>45360</v>
      </c>
      <c r="Q263" s="166">
        <v>41.1</v>
      </c>
      <c r="R263" s="166">
        <v>0.66300000000000003</v>
      </c>
      <c r="S263" s="167">
        <v>45391</v>
      </c>
      <c r="T263" s="164">
        <v>0</v>
      </c>
      <c r="U263" s="164">
        <v>1.3580000000000001</v>
      </c>
      <c r="V263" s="165">
        <v>45421</v>
      </c>
      <c r="W263" s="166">
        <v>0</v>
      </c>
      <c r="X263" s="166">
        <v>1.2889999999999999</v>
      </c>
      <c r="Y263" s="167">
        <v>45452</v>
      </c>
      <c r="Z263" s="164">
        <v>0</v>
      </c>
      <c r="AA263" s="164">
        <v>1.044</v>
      </c>
      <c r="AB263" s="165">
        <v>45482</v>
      </c>
      <c r="AC263" s="165"/>
      <c r="AD263" s="165"/>
      <c r="AE263" s="166">
        <v>0</v>
      </c>
      <c r="AF263" s="166">
        <v>0.45600000000000002</v>
      </c>
      <c r="AG263" s="167">
        <v>45513</v>
      </c>
      <c r="AH263" s="167"/>
      <c r="AI263" s="167"/>
      <c r="AJ263" s="164">
        <v>0</v>
      </c>
      <c r="AK263" s="164">
        <v>0.217</v>
      </c>
      <c r="AL263" s="164"/>
      <c r="AM263" s="164"/>
      <c r="AN263" s="164"/>
      <c r="AO263" s="165">
        <v>45544</v>
      </c>
      <c r="AP263" s="166">
        <v>0</v>
      </c>
      <c r="AQ263" s="168">
        <v>0.20699999999999999</v>
      </c>
      <c r="AR263" s="611"/>
      <c r="AS263" s="611"/>
    </row>
    <row r="264" spans="1:45" x14ac:dyDescent="0.25">
      <c r="A264" s="163">
        <v>45209</v>
      </c>
      <c r="B264" s="164">
        <v>0</v>
      </c>
      <c r="C264" s="164">
        <v>7.0000000000000007E-2</v>
      </c>
      <c r="D264" s="165">
        <v>45240</v>
      </c>
      <c r="E264" s="166">
        <v>0</v>
      </c>
      <c r="F264" s="166">
        <v>0.40100000000000002</v>
      </c>
      <c r="G264" s="167">
        <v>45270</v>
      </c>
      <c r="H264" s="164">
        <v>0</v>
      </c>
      <c r="I264" s="164">
        <v>0.33200000000000002</v>
      </c>
      <c r="J264" s="165">
        <v>45301</v>
      </c>
      <c r="K264" s="166">
        <v>2</v>
      </c>
      <c r="L264" s="166">
        <v>0.34</v>
      </c>
      <c r="M264" s="167">
        <v>45332</v>
      </c>
      <c r="N264" s="164">
        <v>3.5</v>
      </c>
      <c r="O264" s="164">
        <v>0.29199999999999998</v>
      </c>
      <c r="P264" s="165">
        <v>45361</v>
      </c>
      <c r="Q264" s="166">
        <v>7</v>
      </c>
      <c r="R264" s="166">
        <v>0.60699999999999998</v>
      </c>
      <c r="S264" s="167">
        <v>45392</v>
      </c>
      <c r="T264" s="164">
        <v>0</v>
      </c>
      <c r="U264" s="164">
        <v>1.1120000000000001</v>
      </c>
      <c r="V264" s="165">
        <v>45422</v>
      </c>
      <c r="W264" s="166">
        <v>0</v>
      </c>
      <c r="X264" s="166">
        <v>1.4590000000000001</v>
      </c>
      <c r="Y264" s="167">
        <v>45453</v>
      </c>
      <c r="Z264" s="164">
        <v>0</v>
      </c>
      <c r="AA264" s="164">
        <v>0.97</v>
      </c>
      <c r="AB264" s="165">
        <v>45483</v>
      </c>
      <c r="AC264" s="165"/>
      <c r="AD264" s="165"/>
      <c r="AE264" s="166">
        <v>0</v>
      </c>
      <c r="AF264" s="166">
        <v>0.439</v>
      </c>
      <c r="AG264" s="167">
        <v>45514</v>
      </c>
      <c r="AH264" s="167"/>
      <c r="AI264" s="167"/>
      <c r="AJ264" s="164">
        <v>0</v>
      </c>
      <c r="AK264" s="164">
        <v>0.218</v>
      </c>
      <c r="AL264" s="164"/>
      <c r="AM264" s="164"/>
      <c r="AN264" s="164"/>
      <c r="AO264" s="165">
        <v>45545</v>
      </c>
      <c r="AP264" s="166">
        <v>0</v>
      </c>
      <c r="AQ264" s="168">
        <v>0.192</v>
      </c>
      <c r="AR264" s="611"/>
      <c r="AS264" s="611"/>
    </row>
    <row r="265" spans="1:45" x14ac:dyDescent="0.25">
      <c r="A265" s="163">
        <v>45210</v>
      </c>
      <c r="B265" s="164">
        <v>0</v>
      </c>
      <c r="C265" s="164">
        <v>7.1999999999999995E-2</v>
      </c>
      <c r="D265" s="165">
        <v>45241</v>
      </c>
      <c r="E265" s="166">
        <v>0</v>
      </c>
      <c r="F265" s="166">
        <v>0.379</v>
      </c>
      <c r="G265" s="167">
        <v>45271</v>
      </c>
      <c r="H265" s="164">
        <v>0</v>
      </c>
      <c r="I265" s="164">
        <v>0.29699999999999999</v>
      </c>
      <c r="J265" s="165">
        <v>45302</v>
      </c>
      <c r="K265" s="166">
        <v>0.1</v>
      </c>
      <c r="L265" s="166">
        <v>0.223</v>
      </c>
      <c r="M265" s="167">
        <v>45333</v>
      </c>
      <c r="N265" s="164">
        <v>1.1000000000000001</v>
      </c>
      <c r="O265" s="164">
        <v>0.21</v>
      </c>
      <c r="P265" s="165">
        <v>45362</v>
      </c>
      <c r="Q265" s="166">
        <v>2.2000000000000002</v>
      </c>
      <c r="R265" s="166">
        <v>0.57399999999999995</v>
      </c>
      <c r="S265" s="167">
        <v>45393</v>
      </c>
      <c r="T265" s="164">
        <v>0</v>
      </c>
      <c r="U265" s="164">
        <v>1.3340000000000001</v>
      </c>
      <c r="V265" s="165">
        <v>45423</v>
      </c>
      <c r="W265" s="166">
        <v>0</v>
      </c>
      <c r="X265" s="166">
        <v>1.726</v>
      </c>
      <c r="Y265" s="167">
        <v>45454</v>
      </c>
      <c r="Z265" s="164">
        <v>0</v>
      </c>
      <c r="AA265" s="164">
        <v>0.91900000000000004</v>
      </c>
      <c r="AB265" s="165">
        <v>45484</v>
      </c>
      <c r="AC265" s="165"/>
      <c r="AD265" s="165"/>
      <c r="AE265" s="166">
        <v>0</v>
      </c>
      <c r="AF265" s="166">
        <v>0.42499999999999999</v>
      </c>
      <c r="AG265" s="167">
        <v>45515</v>
      </c>
      <c r="AH265" s="167"/>
      <c r="AI265" s="167"/>
      <c r="AJ265" s="164">
        <v>0</v>
      </c>
      <c r="AK265" s="164">
        <v>0.21199999999999999</v>
      </c>
      <c r="AL265" s="164"/>
      <c r="AM265" s="164"/>
      <c r="AN265" s="164"/>
      <c r="AO265" s="165">
        <v>45546</v>
      </c>
      <c r="AP265" s="166">
        <v>0</v>
      </c>
      <c r="AQ265" s="168">
        <v>0.19</v>
      </c>
      <c r="AR265" s="611"/>
      <c r="AS265" s="611"/>
    </row>
    <row r="266" spans="1:45" x14ac:dyDescent="0.25">
      <c r="A266" s="163">
        <v>45211</v>
      </c>
      <c r="B266" s="164">
        <v>0</v>
      </c>
      <c r="C266" s="164">
        <v>7.0999999999999994E-2</v>
      </c>
      <c r="D266" s="165">
        <v>45242</v>
      </c>
      <c r="E266" s="166">
        <v>0</v>
      </c>
      <c r="F266" s="166">
        <v>0.35899999999999999</v>
      </c>
      <c r="G266" s="167">
        <v>45272</v>
      </c>
      <c r="H266" s="164">
        <v>0</v>
      </c>
      <c r="I266" s="164">
        <v>0.27500000000000002</v>
      </c>
      <c r="J266" s="165">
        <v>45303</v>
      </c>
      <c r="K266" s="166">
        <v>0</v>
      </c>
      <c r="L266" s="166">
        <v>0.193</v>
      </c>
      <c r="M266" s="167">
        <v>45334</v>
      </c>
      <c r="N266" s="164">
        <v>4.5999999999999996</v>
      </c>
      <c r="O266" s="164">
        <v>1.9410000000000001</v>
      </c>
      <c r="P266" s="165">
        <v>45363</v>
      </c>
      <c r="Q266" s="166">
        <v>0</v>
      </c>
      <c r="R266" s="166">
        <v>0.54800000000000004</v>
      </c>
      <c r="S266" s="167">
        <v>45394</v>
      </c>
      <c r="T266" s="164">
        <v>0</v>
      </c>
      <c r="U266" s="164">
        <v>1.4390000000000001</v>
      </c>
      <c r="V266" s="165">
        <v>45424</v>
      </c>
      <c r="W266" s="166">
        <v>0</v>
      </c>
      <c r="X266" s="166">
        <v>1.879</v>
      </c>
      <c r="Y266" s="167">
        <v>45455</v>
      </c>
      <c r="Z266" s="164">
        <v>0</v>
      </c>
      <c r="AA266" s="164">
        <v>0.84099999999999997</v>
      </c>
      <c r="AB266" s="165">
        <v>45485</v>
      </c>
      <c r="AC266" s="165"/>
      <c r="AD266" s="165"/>
      <c r="AE266" s="166">
        <v>0</v>
      </c>
      <c r="AF266" s="166">
        <v>0.41199999999999998</v>
      </c>
      <c r="AG266" s="167">
        <v>45516</v>
      </c>
      <c r="AH266" s="167"/>
      <c r="AI266" s="167"/>
      <c r="AJ266" s="164">
        <v>0</v>
      </c>
      <c r="AK266" s="164">
        <v>0.20899999999999999</v>
      </c>
      <c r="AL266" s="164"/>
      <c r="AM266" s="164"/>
      <c r="AN266" s="164"/>
      <c r="AO266" s="165">
        <v>45547</v>
      </c>
      <c r="AP266" s="166">
        <v>0</v>
      </c>
      <c r="AQ266" s="168">
        <v>0.186</v>
      </c>
      <c r="AR266" s="611"/>
      <c r="AS266" s="611"/>
    </row>
    <row r="267" spans="1:45" x14ac:dyDescent="0.25">
      <c r="A267" s="163">
        <v>45212</v>
      </c>
      <c r="B267" s="164">
        <v>0</v>
      </c>
      <c r="C267" s="164">
        <v>7.0000000000000007E-2</v>
      </c>
      <c r="D267" s="165">
        <v>45243</v>
      </c>
      <c r="E267" s="166">
        <v>0</v>
      </c>
      <c r="F267" s="166">
        <v>0.34100000000000003</v>
      </c>
      <c r="G267" s="167">
        <v>45273</v>
      </c>
      <c r="H267" s="164">
        <v>0.5</v>
      </c>
      <c r="I267" s="164">
        <v>0.26300000000000001</v>
      </c>
      <c r="J267" s="165">
        <v>45304</v>
      </c>
      <c r="K267" s="166">
        <v>0</v>
      </c>
      <c r="L267" s="166">
        <v>0.185</v>
      </c>
      <c r="M267" s="167">
        <v>45335</v>
      </c>
      <c r="N267" s="164">
        <v>0</v>
      </c>
      <c r="O267" s="164">
        <v>1.7270000000000001</v>
      </c>
      <c r="P267" s="165">
        <v>45364</v>
      </c>
      <c r="Q267" s="166">
        <v>0</v>
      </c>
      <c r="R267" s="166">
        <v>0.55200000000000005</v>
      </c>
      <c r="S267" s="167">
        <v>45395</v>
      </c>
      <c r="T267" s="164">
        <v>0</v>
      </c>
      <c r="U267" s="164">
        <v>1.379</v>
      </c>
      <c r="V267" s="165">
        <v>45425</v>
      </c>
      <c r="W267" s="166">
        <v>0</v>
      </c>
      <c r="X267" s="166">
        <v>1.8140000000000001</v>
      </c>
      <c r="Y267" s="167">
        <v>45456</v>
      </c>
      <c r="Z267" s="164">
        <v>0</v>
      </c>
      <c r="AA267" s="164">
        <v>0.77200000000000002</v>
      </c>
      <c r="AB267" s="165">
        <v>45486</v>
      </c>
      <c r="AC267" s="165"/>
      <c r="AD267" s="165"/>
      <c r="AE267" s="166">
        <v>0</v>
      </c>
      <c r="AF267" s="166">
        <v>0.40200000000000002</v>
      </c>
      <c r="AG267" s="167">
        <v>45517</v>
      </c>
      <c r="AH267" s="167"/>
      <c r="AI267" s="167"/>
      <c r="AJ267" s="164">
        <v>0</v>
      </c>
      <c r="AK267" s="164">
        <v>0.21199999999999999</v>
      </c>
      <c r="AL267" s="164"/>
      <c r="AM267" s="164"/>
      <c r="AN267" s="164"/>
      <c r="AO267" s="165">
        <v>45548</v>
      </c>
      <c r="AP267" s="166">
        <v>0</v>
      </c>
      <c r="AQ267" s="168">
        <v>0.182</v>
      </c>
      <c r="AR267" s="611"/>
      <c r="AS267" s="611"/>
    </row>
    <row r="268" spans="1:45" x14ac:dyDescent="0.25">
      <c r="A268" s="163">
        <v>45213</v>
      </c>
      <c r="B268" s="164">
        <v>3.3</v>
      </c>
      <c r="C268" s="164">
        <v>7.6999999999999999E-2</v>
      </c>
      <c r="D268" s="165">
        <v>45244</v>
      </c>
      <c r="E268" s="166">
        <v>0</v>
      </c>
      <c r="F268" s="166">
        <v>0.32600000000000001</v>
      </c>
      <c r="G268" s="167">
        <v>45274</v>
      </c>
      <c r="H268" s="164">
        <v>0</v>
      </c>
      <c r="I268" s="164">
        <v>0.25</v>
      </c>
      <c r="J268" s="165">
        <v>45305</v>
      </c>
      <c r="K268" s="166">
        <v>0</v>
      </c>
      <c r="L268" s="166">
        <v>0.17499999999999999</v>
      </c>
      <c r="M268" s="167">
        <v>45336</v>
      </c>
      <c r="N268" s="164">
        <v>0</v>
      </c>
      <c r="O268" s="164">
        <v>1.089</v>
      </c>
      <c r="P268" s="165">
        <v>45365</v>
      </c>
      <c r="Q268" s="166">
        <v>0</v>
      </c>
      <c r="R268" s="166">
        <v>0.55400000000000005</v>
      </c>
      <c r="S268" s="167">
        <v>45396</v>
      </c>
      <c r="T268" s="164">
        <v>0</v>
      </c>
      <c r="U268" s="164">
        <v>1.4350000000000001</v>
      </c>
      <c r="V268" s="165">
        <v>45426</v>
      </c>
      <c r="W268" s="166">
        <v>0</v>
      </c>
      <c r="X268" s="166">
        <v>1.9239999999999999</v>
      </c>
      <c r="Y268" s="167">
        <v>45457</v>
      </c>
      <c r="Z268" s="164">
        <v>0</v>
      </c>
      <c r="AA268" s="164">
        <v>0.755</v>
      </c>
      <c r="AB268" s="165">
        <v>45487</v>
      </c>
      <c r="AC268" s="165"/>
      <c r="AD268" s="165"/>
      <c r="AE268" s="166">
        <v>0</v>
      </c>
      <c r="AF268" s="166">
        <v>0.38600000000000001</v>
      </c>
      <c r="AG268" s="167">
        <v>45518</v>
      </c>
      <c r="AH268" s="167"/>
      <c r="AI268" s="167"/>
      <c r="AJ268" s="164">
        <v>0</v>
      </c>
      <c r="AK268" s="164">
        <v>0.216</v>
      </c>
      <c r="AL268" s="164"/>
      <c r="AM268" s="164"/>
      <c r="AN268" s="164"/>
      <c r="AO268" s="165">
        <v>45549</v>
      </c>
      <c r="AP268" s="166">
        <v>0</v>
      </c>
      <c r="AQ268" s="168">
        <v>0.18099999999999999</v>
      </c>
      <c r="AR268" s="611"/>
      <c r="AS268" s="611"/>
    </row>
    <row r="269" spans="1:45" x14ac:dyDescent="0.25">
      <c r="A269" s="163">
        <v>45214</v>
      </c>
      <c r="B269" s="164">
        <v>0</v>
      </c>
      <c r="C269" s="164">
        <v>8.7999999999999995E-2</v>
      </c>
      <c r="D269" s="165">
        <v>45245</v>
      </c>
      <c r="E269" s="166">
        <v>0</v>
      </c>
      <c r="F269" s="166">
        <v>0.313</v>
      </c>
      <c r="G269" s="167">
        <v>45275</v>
      </c>
      <c r="H269" s="164">
        <v>0</v>
      </c>
      <c r="I269" s="164">
        <v>0.23499999999999999</v>
      </c>
      <c r="J269" s="165">
        <v>45306</v>
      </c>
      <c r="K269" s="166">
        <v>0</v>
      </c>
      <c r="L269" s="166">
        <v>0.17100000000000001</v>
      </c>
      <c r="M269" s="167">
        <v>45337</v>
      </c>
      <c r="N269" s="164">
        <v>6.2</v>
      </c>
      <c r="O269" s="164">
        <v>0.92300000000000004</v>
      </c>
      <c r="P269" s="165">
        <v>45366</v>
      </c>
      <c r="Q269" s="166">
        <v>0</v>
      </c>
      <c r="R269" s="166">
        <v>0.56000000000000005</v>
      </c>
      <c r="S269" s="167">
        <v>45397</v>
      </c>
      <c r="T269" s="164">
        <v>0</v>
      </c>
      <c r="U269" s="164">
        <v>1.5640000000000001</v>
      </c>
      <c r="V269" s="165">
        <v>45427</v>
      </c>
      <c r="W269" s="166">
        <v>0</v>
      </c>
      <c r="X269" s="166">
        <v>1.881</v>
      </c>
      <c r="Y269" s="167">
        <v>45458</v>
      </c>
      <c r="Z269" s="164">
        <v>0</v>
      </c>
      <c r="AA269" s="164">
        <v>0.77200000000000002</v>
      </c>
      <c r="AB269" s="165">
        <v>45488</v>
      </c>
      <c r="AC269" s="165"/>
      <c r="AD269" s="165"/>
      <c r="AE269" s="166">
        <v>0</v>
      </c>
      <c r="AF269" s="166">
        <v>0.38600000000000001</v>
      </c>
      <c r="AG269" s="167">
        <v>45519</v>
      </c>
      <c r="AH269" s="167"/>
      <c r="AI269" s="167"/>
      <c r="AJ269" s="164">
        <v>0</v>
      </c>
      <c r="AK269" s="164">
        <v>0.21199999999999999</v>
      </c>
      <c r="AL269" s="164"/>
      <c r="AM269" s="164"/>
      <c r="AN269" s="164"/>
      <c r="AO269" s="165">
        <v>45550</v>
      </c>
      <c r="AP269" s="166">
        <v>0.1</v>
      </c>
      <c r="AQ269" s="168">
        <v>0.17799999999999999</v>
      </c>
      <c r="AR269" s="611"/>
      <c r="AS269" s="611"/>
    </row>
    <row r="270" spans="1:45" x14ac:dyDescent="0.25">
      <c r="A270" s="163">
        <v>45215</v>
      </c>
      <c r="B270" s="164">
        <v>0</v>
      </c>
      <c r="C270" s="164">
        <v>9.5000000000000001E-2</v>
      </c>
      <c r="D270" s="165">
        <v>45246</v>
      </c>
      <c r="E270" s="166">
        <v>0</v>
      </c>
      <c r="F270" s="166">
        <v>0.30199999999999999</v>
      </c>
      <c r="G270" s="167">
        <v>45276</v>
      </c>
      <c r="H270" s="164">
        <v>0</v>
      </c>
      <c r="I270" s="164">
        <v>0.222</v>
      </c>
      <c r="J270" s="165">
        <v>45307</v>
      </c>
      <c r="K270" s="166">
        <v>4.3</v>
      </c>
      <c r="L270" s="166">
        <v>0.17100000000000001</v>
      </c>
      <c r="M270" s="167">
        <v>45338</v>
      </c>
      <c r="N270" s="164">
        <v>0.8</v>
      </c>
      <c r="O270" s="164">
        <v>0.94399999999999995</v>
      </c>
      <c r="P270" s="165">
        <v>45367</v>
      </c>
      <c r="Q270" s="166">
        <v>0</v>
      </c>
      <c r="R270" s="166">
        <v>0.55600000000000005</v>
      </c>
      <c r="S270" s="167">
        <v>45398</v>
      </c>
      <c r="T270" s="164">
        <v>1.1000000000000001</v>
      </c>
      <c r="U270" s="164">
        <v>1.571</v>
      </c>
      <c r="V270" s="165">
        <v>45428</v>
      </c>
      <c r="W270" s="166">
        <v>0</v>
      </c>
      <c r="X270" s="166">
        <v>2.073</v>
      </c>
      <c r="Y270" s="167">
        <v>45459</v>
      </c>
      <c r="Z270" s="164">
        <v>0</v>
      </c>
      <c r="AA270" s="164">
        <v>0.74199999999999999</v>
      </c>
      <c r="AB270" s="165">
        <v>45489</v>
      </c>
      <c r="AC270" s="165"/>
      <c r="AD270" s="165"/>
      <c r="AE270" s="166">
        <v>0</v>
      </c>
      <c r="AF270" s="166">
        <v>0.38100000000000001</v>
      </c>
      <c r="AG270" s="167">
        <v>45520</v>
      </c>
      <c r="AH270" s="167"/>
      <c r="AI270" s="167"/>
      <c r="AJ270" s="164">
        <v>0</v>
      </c>
      <c r="AK270" s="164">
        <v>0.20699999999999999</v>
      </c>
      <c r="AL270" s="164"/>
      <c r="AM270" s="164"/>
      <c r="AN270" s="164"/>
      <c r="AO270" s="165">
        <v>45551</v>
      </c>
      <c r="AP270" s="166">
        <v>0</v>
      </c>
      <c r="AQ270" s="168">
        <v>0.17599999999999999</v>
      </c>
      <c r="AR270" s="611"/>
      <c r="AS270" s="611"/>
    </row>
    <row r="271" spans="1:45" x14ac:dyDescent="0.25">
      <c r="A271" s="163">
        <v>45216</v>
      </c>
      <c r="B271" s="164">
        <v>0</v>
      </c>
      <c r="C271" s="164">
        <v>0.105</v>
      </c>
      <c r="D271" s="165">
        <v>45247</v>
      </c>
      <c r="E271" s="166">
        <v>0</v>
      </c>
      <c r="F271" s="166">
        <v>0.25800000000000001</v>
      </c>
      <c r="G271" s="167">
        <v>45277</v>
      </c>
      <c r="H271" s="164">
        <v>0</v>
      </c>
      <c r="I271" s="164">
        <v>0.21299999999999999</v>
      </c>
      <c r="J271" s="165">
        <v>45308</v>
      </c>
      <c r="K271" s="166">
        <v>1.6</v>
      </c>
      <c r="L271" s="166">
        <v>0.25800000000000001</v>
      </c>
      <c r="M271" s="167">
        <v>45339</v>
      </c>
      <c r="N271" s="164">
        <v>0</v>
      </c>
      <c r="O271" s="164">
        <v>0.81100000000000005</v>
      </c>
      <c r="P271" s="165">
        <v>45368</v>
      </c>
      <c r="Q271" s="166">
        <v>0</v>
      </c>
      <c r="R271" s="166">
        <v>0.56899999999999995</v>
      </c>
      <c r="S271" s="167">
        <v>45399</v>
      </c>
      <c r="T271" s="164">
        <v>0</v>
      </c>
      <c r="U271" s="164">
        <v>1.661</v>
      </c>
      <c r="V271" s="165">
        <v>45429</v>
      </c>
      <c r="W271" s="166">
        <v>0</v>
      </c>
      <c r="X271" s="166">
        <v>1.768</v>
      </c>
      <c r="Y271" s="167">
        <v>45460</v>
      </c>
      <c r="Z271" s="164">
        <v>0</v>
      </c>
      <c r="AA271" s="164">
        <v>0.68600000000000005</v>
      </c>
      <c r="AB271" s="165">
        <v>45490</v>
      </c>
      <c r="AC271" s="165"/>
      <c r="AD271" s="165"/>
      <c r="AE271" s="166">
        <v>0</v>
      </c>
      <c r="AF271" s="166">
        <v>0.36399999999999999</v>
      </c>
      <c r="AG271" s="167">
        <v>45521</v>
      </c>
      <c r="AH271" s="167"/>
      <c r="AI271" s="167"/>
      <c r="AJ271" s="164">
        <v>0</v>
      </c>
      <c r="AK271" s="164">
        <v>0.20699999999999999</v>
      </c>
      <c r="AL271" s="164"/>
      <c r="AM271" s="164"/>
      <c r="AN271" s="164"/>
      <c r="AO271" s="165">
        <v>45552</v>
      </c>
      <c r="AP271" s="166">
        <v>0</v>
      </c>
      <c r="AQ271" s="168">
        <v>0.17599999999999999</v>
      </c>
      <c r="AR271" s="611"/>
      <c r="AS271" s="611"/>
    </row>
    <row r="272" spans="1:45" x14ac:dyDescent="0.25">
      <c r="A272" s="163">
        <v>45217</v>
      </c>
      <c r="B272" s="164">
        <v>0</v>
      </c>
      <c r="C272" s="164">
        <v>0.111</v>
      </c>
      <c r="D272" s="165">
        <v>45248</v>
      </c>
      <c r="E272" s="166">
        <v>0</v>
      </c>
      <c r="F272" s="166">
        <v>0.22900000000000001</v>
      </c>
      <c r="G272" s="167">
        <v>45278</v>
      </c>
      <c r="H272" s="164">
        <v>0</v>
      </c>
      <c r="I272" s="164">
        <v>0.19900000000000001</v>
      </c>
      <c r="J272" s="165">
        <v>45309</v>
      </c>
      <c r="K272" s="166">
        <v>0</v>
      </c>
      <c r="L272" s="166">
        <v>0.217</v>
      </c>
      <c r="M272" s="167">
        <v>45340</v>
      </c>
      <c r="N272" s="164">
        <v>0</v>
      </c>
      <c r="O272" s="164">
        <v>0.72</v>
      </c>
      <c r="P272" s="165">
        <v>45369</v>
      </c>
      <c r="Q272" s="166">
        <v>0</v>
      </c>
      <c r="R272" s="166">
        <v>0.59899999999999998</v>
      </c>
      <c r="S272" s="167">
        <v>45400</v>
      </c>
      <c r="T272" s="164">
        <v>0</v>
      </c>
      <c r="U272" s="164">
        <v>1.617</v>
      </c>
      <c r="V272" s="165">
        <v>45430</v>
      </c>
      <c r="W272" s="166">
        <v>0</v>
      </c>
      <c r="X272" s="166">
        <v>1.7410000000000001</v>
      </c>
      <c r="Y272" s="167">
        <v>45461</v>
      </c>
      <c r="Z272" s="164">
        <v>0</v>
      </c>
      <c r="AA272" s="164">
        <v>0.64300000000000002</v>
      </c>
      <c r="AB272" s="165">
        <v>45491</v>
      </c>
      <c r="AC272" s="165"/>
      <c r="AD272" s="165"/>
      <c r="AE272" s="166">
        <v>0</v>
      </c>
      <c r="AF272" s="166">
        <v>0.35499999999999998</v>
      </c>
      <c r="AG272" s="167">
        <v>45522</v>
      </c>
      <c r="AH272" s="167"/>
      <c r="AI272" s="167"/>
      <c r="AJ272" s="164">
        <v>0</v>
      </c>
      <c r="AK272" s="164">
        <v>0.20200000000000001</v>
      </c>
      <c r="AL272" s="164"/>
      <c r="AM272" s="164"/>
      <c r="AN272" s="164"/>
      <c r="AO272" s="165">
        <v>45553</v>
      </c>
      <c r="AP272" s="166">
        <v>0</v>
      </c>
      <c r="AQ272" s="168">
        <v>0.17799999999999999</v>
      </c>
      <c r="AR272" s="611"/>
      <c r="AS272" s="611"/>
    </row>
    <row r="273" spans="1:45" x14ac:dyDescent="0.25">
      <c r="A273" s="163">
        <v>45218</v>
      </c>
      <c r="B273" s="164">
        <v>43.9</v>
      </c>
      <c r="C273" s="164">
        <v>0.254</v>
      </c>
      <c r="D273" s="165">
        <v>45249</v>
      </c>
      <c r="E273" s="166">
        <v>0</v>
      </c>
      <c r="F273" s="166">
        <v>0.22800000000000001</v>
      </c>
      <c r="G273" s="167">
        <v>45279</v>
      </c>
      <c r="H273" s="164">
        <v>0</v>
      </c>
      <c r="I273" s="164">
        <v>0.19</v>
      </c>
      <c r="J273" s="165">
        <v>45310</v>
      </c>
      <c r="K273" s="166">
        <v>10.6</v>
      </c>
      <c r="L273" s="166">
        <v>0.23</v>
      </c>
      <c r="M273" s="167">
        <v>45341</v>
      </c>
      <c r="N273" s="164">
        <v>0</v>
      </c>
      <c r="O273" s="164">
        <v>0.67800000000000005</v>
      </c>
      <c r="P273" s="165">
        <v>45370</v>
      </c>
      <c r="Q273" s="166">
        <v>0</v>
      </c>
      <c r="R273" s="166">
        <v>0.54500000000000004</v>
      </c>
      <c r="S273" s="167">
        <v>45401</v>
      </c>
      <c r="T273" s="164">
        <v>0</v>
      </c>
      <c r="U273" s="164">
        <v>1.585</v>
      </c>
      <c r="V273" s="165">
        <v>45431</v>
      </c>
      <c r="W273" s="166">
        <v>0</v>
      </c>
      <c r="X273" s="166">
        <v>1.73</v>
      </c>
      <c r="Y273" s="167">
        <v>45462</v>
      </c>
      <c r="Z273" s="164">
        <v>0</v>
      </c>
      <c r="AA273" s="164">
        <v>0.60299999999999998</v>
      </c>
      <c r="AB273" s="165">
        <v>45492</v>
      </c>
      <c r="AC273" s="165"/>
      <c r="AD273" s="165"/>
      <c r="AE273" s="166">
        <v>0</v>
      </c>
      <c r="AF273" s="166">
        <v>0.34399999999999997</v>
      </c>
      <c r="AG273" s="167">
        <v>45523</v>
      </c>
      <c r="AH273" s="167"/>
      <c r="AI273" s="167"/>
      <c r="AJ273" s="164">
        <v>0</v>
      </c>
      <c r="AK273" s="164">
        <v>0.19900000000000001</v>
      </c>
      <c r="AL273" s="164"/>
      <c r="AM273" s="164"/>
      <c r="AN273" s="164"/>
      <c r="AO273" s="165">
        <v>45554</v>
      </c>
      <c r="AP273" s="166">
        <v>0</v>
      </c>
      <c r="AQ273" s="168">
        <v>0.17799999999999999</v>
      </c>
      <c r="AR273" s="611"/>
      <c r="AS273" s="611"/>
    </row>
    <row r="274" spans="1:45" x14ac:dyDescent="0.25">
      <c r="A274" s="163">
        <v>45219</v>
      </c>
      <c r="B274" s="164">
        <v>5.3</v>
      </c>
      <c r="C274" s="164">
        <v>0.63900000000000001</v>
      </c>
      <c r="D274" s="165">
        <v>45250</v>
      </c>
      <c r="E274" s="166">
        <v>0</v>
      </c>
      <c r="F274" s="166">
        <v>0.21299999999999999</v>
      </c>
      <c r="G274" s="167">
        <v>45280</v>
      </c>
      <c r="H274" s="164">
        <v>0</v>
      </c>
      <c r="I274" s="164">
        <v>0.186</v>
      </c>
      <c r="J274" s="165">
        <v>45311</v>
      </c>
      <c r="K274" s="166">
        <v>2.2000000000000002</v>
      </c>
      <c r="L274" s="166">
        <v>0.28899999999999998</v>
      </c>
      <c r="M274" s="167">
        <v>45342</v>
      </c>
      <c r="N274" s="164">
        <v>0</v>
      </c>
      <c r="O274" s="164">
        <v>0.63</v>
      </c>
      <c r="P274" s="165">
        <v>45371</v>
      </c>
      <c r="Q274" s="166">
        <v>0</v>
      </c>
      <c r="R274" s="166">
        <v>0.63400000000000001</v>
      </c>
      <c r="S274" s="167">
        <v>45402</v>
      </c>
      <c r="T274" s="164">
        <v>1.1000000000000001</v>
      </c>
      <c r="U274" s="164">
        <v>1.607</v>
      </c>
      <c r="V274" s="165">
        <v>45432</v>
      </c>
      <c r="W274" s="166">
        <v>0</v>
      </c>
      <c r="X274" s="166">
        <v>1.633</v>
      </c>
      <c r="Y274" s="167">
        <v>45463</v>
      </c>
      <c r="Z274" s="164">
        <v>0</v>
      </c>
      <c r="AA274" s="164">
        <v>0.56699999999999995</v>
      </c>
      <c r="AB274" s="165">
        <v>45493</v>
      </c>
      <c r="AC274" s="165"/>
      <c r="AD274" s="165"/>
      <c r="AE274" s="166">
        <v>0</v>
      </c>
      <c r="AF274" s="166">
        <v>0.33300000000000002</v>
      </c>
      <c r="AG274" s="167">
        <v>45524</v>
      </c>
      <c r="AH274" s="167"/>
      <c r="AI274" s="167"/>
      <c r="AJ274" s="164">
        <v>0</v>
      </c>
      <c r="AK274" s="164">
        <v>0.19900000000000001</v>
      </c>
      <c r="AL274" s="164"/>
      <c r="AM274" s="164"/>
      <c r="AN274" s="164"/>
      <c r="AO274" s="165">
        <v>45555</v>
      </c>
      <c r="AP274" s="166">
        <v>0</v>
      </c>
      <c r="AQ274" s="168">
        <v>0.17899999999999999</v>
      </c>
      <c r="AR274" s="611"/>
      <c r="AS274" s="611"/>
    </row>
    <row r="275" spans="1:45" x14ac:dyDescent="0.25">
      <c r="A275" s="163">
        <v>45220</v>
      </c>
      <c r="B275" s="164">
        <v>0.4</v>
      </c>
      <c r="C275" s="164">
        <v>0.26800000000000002</v>
      </c>
      <c r="D275" s="165">
        <v>45251</v>
      </c>
      <c r="E275" s="166">
        <v>0</v>
      </c>
      <c r="F275" s="166">
        <v>0.20200000000000001</v>
      </c>
      <c r="G275" s="167">
        <v>45281</v>
      </c>
      <c r="H275" s="164">
        <v>0</v>
      </c>
      <c r="I275" s="164">
        <v>0.18099999999999999</v>
      </c>
      <c r="J275" s="165">
        <v>45312</v>
      </c>
      <c r="K275" s="166">
        <v>0</v>
      </c>
      <c r="L275" s="166">
        <v>0.23</v>
      </c>
      <c r="M275" s="167">
        <v>45343</v>
      </c>
      <c r="N275" s="164">
        <v>0</v>
      </c>
      <c r="O275" s="164">
        <v>0.58399999999999996</v>
      </c>
      <c r="P275" s="165">
        <v>45372</v>
      </c>
      <c r="Q275" s="166">
        <v>0.4</v>
      </c>
      <c r="R275" s="166">
        <v>0.81699999999999995</v>
      </c>
      <c r="S275" s="167">
        <v>45403</v>
      </c>
      <c r="T275" s="164">
        <v>0</v>
      </c>
      <c r="U275" s="164">
        <v>1.431</v>
      </c>
      <c r="V275" s="165">
        <v>45433</v>
      </c>
      <c r="W275" s="166">
        <v>0</v>
      </c>
      <c r="X275" s="166">
        <v>1.452</v>
      </c>
      <c r="Y275" s="167">
        <v>45464</v>
      </c>
      <c r="Z275" s="164">
        <v>0</v>
      </c>
      <c r="AA275" s="164">
        <v>0.59599999999999997</v>
      </c>
      <c r="AB275" s="165">
        <v>45494</v>
      </c>
      <c r="AC275" s="165"/>
      <c r="AD275" s="165"/>
      <c r="AE275" s="166">
        <v>0</v>
      </c>
      <c r="AF275" s="166">
        <v>0.32</v>
      </c>
      <c r="AG275" s="167">
        <v>45525</v>
      </c>
      <c r="AH275" s="167"/>
      <c r="AI275" s="167"/>
      <c r="AJ275" s="164">
        <v>0</v>
      </c>
      <c r="AK275" s="164">
        <v>0.19900000000000001</v>
      </c>
      <c r="AL275" s="164"/>
      <c r="AM275" s="164"/>
      <c r="AN275" s="164"/>
      <c r="AO275" s="165">
        <v>45556</v>
      </c>
      <c r="AP275" s="166">
        <v>0.3</v>
      </c>
      <c r="AQ275" s="168">
        <v>0.17899999999999999</v>
      </c>
      <c r="AR275" s="611"/>
      <c r="AS275" s="611"/>
    </row>
    <row r="276" spans="1:45" x14ac:dyDescent="0.25">
      <c r="A276" s="163">
        <v>45221</v>
      </c>
      <c r="B276" s="164">
        <v>3.9</v>
      </c>
      <c r="C276" s="164">
        <v>0.221</v>
      </c>
      <c r="D276" s="165">
        <v>45252</v>
      </c>
      <c r="E276" s="166">
        <v>0</v>
      </c>
      <c r="F276" s="166">
        <v>0.19900000000000001</v>
      </c>
      <c r="G276" s="167">
        <v>45282</v>
      </c>
      <c r="H276" s="164">
        <v>0</v>
      </c>
      <c r="I276" s="164">
        <v>0.17899999999999999</v>
      </c>
      <c r="J276" s="165">
        <v>45313</v>
      </c>
      <c r="K276" s="166">
        <v>0</v>
      </c>
      <c r="L276" s="166">
        <v>0.215</v>
      </c>
      <c r="M276" s="167">
        <v>45344</v>
      </c>
      <c r="N276" s="164">
        <v>0</v>
      </c>
      <c r="O276" s="164">
        <v>0.54200000000000004</v>
      </c>
      <c r="P276" s="165">
        <v>45373</v>
      </c>
      <c r="Q276" s="166">
        <v>0</v>
      </c>
      <c r="R276" s="166">
        <v>0.86799999999999999</v>
      </c>
      <c r="S276" s="167">
        <v>45404</v>
      </c>
      <c r="T276" s="164">
        <v>0</v>
      </c>
      <c r="U276" s="164">
        <v>1.359</v>
      </c>
      <c r="V276" s="165">
        <v>45434</v>
      </c>
      <c r="W276" s="166">
        <v>0</v>
      </c>
      <c r="X276" s="166">
        <v>1.357</v>
      </c>
      <c r="Y276" s="167">
        <v>45465</v>
      </c>
      <c r="Z276" s="164">
        <v>0</v>
      </c>
      <c r="AA276" s="164">
        <v>0.60499999999999998</v>
      </c>
      <c r="AB276" s="165">
        <v>45495</v>
      </c>
      <c r="AC276" s="165"/>
      <c r="AD276" s="165"/>
      <c r="AE276" s="166">
        <v>0</v>
      </c>
      <c r="AF276" s="166">
        <v>0.29899999999999999</v>
      </c>
      <c r="AG276" s="167">
        <v>45526</v>
      </c>
      <c r="AH276" s="167"/>
      <c r="AI276" s="167"/>
      <c r="AJ276" s="164">
        <v>0</v>
      </c>
      <c r="AK276" s="164">
        <v>0.19500000000000001</v>
      </c>
      <c r="AL276" s="164"/>
      <c r="AM276" s="164"/>
      <c r="AN276" s="164"/>
      <c r="AO276" s="165">
        <v>45557</v>
      </c>
      <c r="AP276" s="166">
        <v>0</v>
      </c>
      <c r="AQ276" s="168">
        <v>0.17899999999999999</v>
      </c>
      <c r="AR276" s="611"/>
      <c r="AS276" s="611"/>
    </row>
    <row r="277" spans="1:45" x14ac:dyDescent="0.25">
      <c r="A277" s="163">
        <v>45222</v>
      </c>
      <c r="B277" s="164">
        <v>0.8</v>
      </c>
      <c r="C277" s="164">
        <v>0.59199999999999997</v>
      </c>
      <c r="D277" s="165">
        <v>45253</v>
      </c>
      <c r="E277" s="166">
        <v>0</v>
      </c>
      <c r="F277" s="166">
        <v>0.19600000000000001</v>
      </c>
      <c r="G277" s="167">
        <v>45283</v>
      </c>
      <c r="H277" s="164">
        <v>0</v>
      </c>
      <c r="I277" s="164">
        <v>0.17399999999999999</v>
      </c>
      <c r="J277" s="165">
        <v>45314</v>
      </c>
      <c r="K277" s="166">
        <v>0</v>
      </c>
      <c r="L277" s="166">
        <v>0.19900000000000001</v>
      </c>
      <c r="M277" s="167">
        <v>45345</v>
      </c>
      <c r="N277" s="164">
        <v>7.3</v>
      </c>
      <c r="O277" s="164">
        <v>0.56399999999999995</v>
      </c>
      <c r="P277" s="165">
        <v>45374</v>
      </c>
      <c r="Q277" s="166">
        <v>0</v>
      </c>
      <c r="R277" s="166">
        <v>0.94199999999999995</v>
      </c>
      <c r="S277" s="167">
        <v>45405</v>
      </c>
      <c r="T277" s="164">
        <v>0</v>
      </c>
      <c r="U277" s="164">
        <v>1.282</v>
      </c>
      <c r="V277" s="165">
        <v>45435</v>
      </c>
      <c r="W277" s="166">
        <v>0</v>
      </c>
      <c r="X277" s="166">
        <v>1.361</v>
      </c>
      <c r="Y277" s="167">
        <v>45466</v>
      </c>
      <c r="Z277" s="164">
        <v>0.1</v>
      </c>
      <c r="AA277" s="164">
        <v>0.56799999999999995</v>
      </c>
      <c r="AB277" s="165">
        <v>45496</v>
      </c>
      <c r="AC277" s="165"/>
      <c r="AD277" s="165"/>
      <c r="AE277" s="166">
        <v>0</v>
      </c>
      <c r="AF277" s="166">
        <v>0.31</v>
      </c>
      <c r="AG277" s="167">
        <v>45527</v>
      </c>
      <c r="AH277" s="167"/>
      <c r="AI277" s="167"/>
      <c r="AJ277" s="164">
        <v>0</v>
      </c>
      <c r="AK277" s="164">
        <v>0.19500000000000001</v>
      </c>
      <c r="AL277" s="164"/>
      <c r="AM277" s="164"/>
      <c r="AN277" s="164"/>
      <c r="AO277" s="165">
        <v>45558</v>
      </c>
      <c r="AP277" s="166">
        <v>0</v>
      </c>
      <c r="AQ277" s="168">
        <v>0.17499999999999999</v>
      </c>
      <c r="AR277" s="611"/>
      <c r="AS277" s="611"/>
    </row>
    <row r="278" spans="1:45" x14ac:dyDescent="0.25">
      <c r="A278" s="163">
        <v>45223</v>
      </c>
      <c r="B278" s="164">
        <v>0.1</v>
      </c>
      <c r="C278" s="164">
        <v>0.45600000000000002</v>
      </c>
      <c r="D278" s="165">
        <v>45254</v>
      </c>
      <c r="E278" s="166">
        <v>0</v>
      </c>
      <c r="F278" s="166">
        <v>0.193</v>
      </c>
      <c r="G278" s="167">
        <v>45284</v>
      </c>
      <c r="H278" s="164">
        <v>0</v>
      </c>
      <c r="I278" s="164">
        <v>0.17</v>
      </c>
      <c r="J278" s="165">
        <v>45315</v>
      </c>
      <c r="K278" s="166">
        <v>0</v>
      </c>
      <c r="L278" s="166">
        <v>0.192</v>
      </c>
      <c r="M278" s="167">
        <v>45346</v>
      </c>
      <c r="N278" s="164">
        <v>0.9</v>
      </c>
      <c r="O278" s="164">
        <v>0.54700000000000004</v>
      </c>
      <c r="P278" s="165">
        <v>45375</v>
      </c>
      <c r="Q278" s="166">
        <v>18.8</v>
      </c>
      <c r="R278" s="166">
        <v>1.1439999999999999</v>
      </c>
      <c r="S278" s="167">
        <v>45406</v>
      </c>
      <c r="T278" s="164">
        <v>0</v>
      </c>
      <c r="U278" s="164">
        <v>1.252</v>
      </c>
      <c r="V278" s="165">
        <v>45436</v>
      </c>
      <c r="W278" s="166">
        <v>0</v>
      </c>
      <c r="X278" s="166">
        <v>1.427</v>
      </c>
      <c r="Y278" s="167">
        <v>45467</v>
      </c>
      <c r="Z278" s="164">
        <v>0</v>
      </c>
      <c r="AA278" s="164">
        <v>0.53900000000000003</v>
      </c>
      <c r="AB278" s="165">
        <v>45497</v>
      </c>
      <c r="AC278" s="165"/>
      <c r="AD278" s="165"/>
      <c r="AE278" s="166">
        <v>0</v>
      </c>
      <c r="AF278" s="166">
        <v>0.30499999999999999</v>
      </c>
      <c r="AG278" s="167">
        <v>45528</v>
      </c>
      <c r="AH278" s="167"/>
      <c r="AI278" s="167"/>
      <c r="AJ278" s="164">
        <v>0</v>
      </c>
      <c r="AK278" s="164">
        <v>0.19500000000000001</v>
      </c>
      <c r="AL278" s="164"/>
      <c r="AM278" s="164"/>
      <c r="AN278" s="164"/>
      <c r="AO278" s="165">
        <v>45559</v>
      </c>
      <c r="AP278" s="166">
        <v>0</v>
      </c>
      <c r="AQ278" s="168">
        <v>0.17499999999999999</v>
      </c>
      <c r="AR278" s="611"/>
      <c r="AS278" s="611"/>
    </row>
    <row r="279" spans="1:45" x14ac:dyDescent="0.25">
      <c r="A279" s="163">
        <v>45224</v>
      </c>
      <c r="B279" s="164">
        <v>1.1000000000000001</v>
      </c>
      <c r="C279" s="164">
        <v>0.55900000000000005</v>
      </c>
      <c r="D279" s="165">
        <v>45255</v>
      </c>
      <c r="E279" s="166">
        <v>0</v>
      </c>
      <c r="F279" s="166">
        <v>0.186</v>
      </c>
      <c r="G279" s="167">
        <v>45285</v>
      </c>
      <c r="H279" s="164">
        <v>0</v>
      </c>
      <c r="I279" s="164">
        <v>0.16800000000000001</v>
      </c>
      <c r="J279" s="165">
        <v>45316</v>
      </c>
      <c r="K279" s="166">
        <v>0</v>
      </c>
      <c r="L279" s="166">
        <v>0.189</v>
      </c>
      <c r="M279" s="167">
        <v>45347</v>
      </c>
      <c r="N279" s="164">
        <v>2.2000000000000002</v>
      </c>
      <c r="O279" s="164">
        <v>0.52200000000000002</v>
      </c>
      <c r="P279" s="165">
        <v>45376</v>
      </c>
      <c r="Q279" s="166">
        <v>7.1</v>
      </c>
      <c r="R279" s="166">
        <v>1.4019999999999999</v>
      </c>
      <c r="S279" s="167">
        <v>45407</v>
      </c>
      <c r="T279" s="164">
        <v>0</v>
      </c>
      <c r="U279" s="164">
        <v>1.244</v>
      </c>
      <c r="V279" s="165">
        <v>45437</v>
      </c>
      <c r="W279" s="166">
        <v>0</v>
      </c>
      <c r="X279" s="166">
        <v>1.4910000000000001</v>
      </c>
      <c r="Y279" s="167">
        <v>45468</v>
      </c>
      <c r="Z279" s="164">
        <v>0</v>
      </c>
      <c r="AA279" s="164">
        <v>0.51800000000000002</v>
      </c>
      <c r="AB279" s="165">
        <v>45498</v>
      </c>
      <c r="AC279" s="165"/>
      <c r="AD279" s="165"/>
      <c r="AE279" s="166">
        <v>0</v>
      </c>
      <c r="AF279" s="166">
        <v>0.29699999999999999</v>
      </c>
      <c r="AG279" s="167">
        <v>45529</v>
      </c>
      <c r="AH279" s="167"/>
      <c r="AI279" s="167"/>
      <c r="AJ279" s="164">
        <v>0</v>
      </c>
      <c r="AK279" s="164">
        <v>0.191</v>
      </c>
      <c r="AL279" s="164"/>
      <c r="AM279" s="164"/>
      <c r="AN279" s="164"/>
      <c r="AO279" s="165">
        <v>45560</v>
      </c>
      <c r="AP279" s="166">
        <v>0</v>
      </c>
      <c r="AQ279" s="168">
        <v>0.17299999999999999</v>
      </c>
      <c r="AR279" s="611"/>
      <c r="AS279" s="611"/>
    </row>
    <row r="280" spans="1:45" x14ac:dyDescent="0.25">
      <c r="A280" s="163">
        <v>45225</v>
      </c>
      <c r="B280" s="164">
        <v>0.7</v>
      </c>
      <c r="C280" s="164">
        <v>0.503</v>
      </c>
      <c r="D280" s="165">
        <v>45256</v>
      </c>
      <c r="E280" s="166">
        <v>0</v>
      </c>
      <c r="F280" s="166">
        <v>0.18</v>
      </c>
      <c r="G280" s="167">
        <v>45286</v>
      </c>
      <c r="H280" s="164">
        <v>0</v>
      </c>
      <c r="I280" s="164">
        <v>0.16400000000000001</v>
      </c>
      <c r="J280" s="165">
        <v>45317</v>
      </c>
      <c r="K280" s="166">
        <v>0</v>
      </c>
      <c r="L280" s="166">
        <v>0.188</v>
      </c>
      <c r="M280" s="167">
        <v>45348</v>
      </c>
      <c r="N280" s="164">
        <v>19.899999999999999</v>
      </c>
      <c r="O280" s="164">
        <v>0.78300000000000003</v>
      </c>
      <c r="P280" s="165">
        <v>45377</v>
      </c>
      <c r="Q280" s="166">
        <v>11.9</v>
      </c>
      <c r="R280" s="166">
        <v>1.204</v>
      </c>
      <c r="S280" s="167">
        <v>45408</v>
      </c>
      <c r="T280" s="164">
        <v>0</v>
      </c>
      <c r="U280" s="164">
        <v>1.2969999999999999</v>
      </c>
      <c r="V280" s="165">
        <v>45438</v>
      </c>
      <c r="W280" s="166">
        <v>0</v>
      </c>
      <c r="X280" s="166">
        <v>1.5289999999999999</v>
      </c>
      <c r="Y280" s="167">
        <v>45469</v>
      </c>
      <c r="Z280" s="164">
        <v>0</v>
      </c>
      <c r="AA280" s="164">
        <v>0.504</v>
      </c>
      <c r="AB280" s="165">
        <v>45499</v>
      </c>
      <c r="AC280" s="165"/>
      <c r="AD280" s="165"/>
      <c r="AE280" s="166">
        <v>0</v>
      </c>
      <c r="AF280" s="166">
        <v>0.29599999999999999</v>
      </c>
      <c r="AG280" s="167">
        <v>45530</v>
      </c>
      <c r="AH280" s="167"/>
      <c r="AI280" s="167"/>
      <c r="AJ280" s="164">
        <v>0</v>
      </c>
      <c r="AK280" s="164">
        <v>0.19400000000000001</v>
      </c>
      <c r="AL280" s="164"/>
      <c r="AM280" s="164"/>
      <c r="AN280" s="164"/>
      <c r="AO280" s="165">
        <v>45561</v>
      </c>
      <c r="AP280" s="166">
        <v>0</v>
      </c>
      <c r="AQ280" s="168">
        <v>0.16800000000000001</v>
      </c>
      <c r="AR280" s="611"/>
      <c r="AS280" s="611"/>
    </row>
    <row r="281" spans="1:45" x14ac:dyDescent="0.25">
      <c r="A281" s="163">
        <v>45226</v>
      </c>
      <c r="B281" s="164">
        <v>1.3</v>
      </c>
      <c r="C281" s="164">
        <v>0.61399999999999999</v>
      </c>
      <c r="D281" s="165">
        <v>45257</v>
      </c>
      <c r="E281" s="166">
        <v>0</v>
      </c>
      <c r="F281" s="166">
        <v>0.17499999999999999</v>
      </c>
      <c r="G281" s="167">
        <v>45287</v>
      </c>
      <c r="H281" s="164">
        <v>0</v>
      </c>
      <c r="I281" s="164">
        <v>0.16200000000000001</v>
      </c>
      <c r="J281" s="165">
        <v>45318</v>
      </c>
      <c r="K281" s="166">
        <v>0</v>
      </c>
      <c r="L281" s="166">
        <v>0.188</v>
      </c>
      <c r="M281" s="167">
        <v>45349</v>
      </c>
      <c r="N281" s="164">
        <v>0.1</v>
      </c>
      <c r="O281" s="164">
        <v>0.66700000000000004</v>
      </c>
      <c r="P281" s="165">
        <v>45378</v>
      </c>
      <c r="Q281" s="166">
        <v>2.6</v>
      </c>
      <c r="R281" s="166">
        <v>1.1299999999999999</v>
      </c>
      <c r="S281" s="167">
        <v>45409</v>
      </c>
      <c r="T281" s="164">
        <v>10.199999999999999</v>
      </c>
      <c r="U281" s="164">
        <v>1.292</v>
      </c>
      <c r="V281" s="165">
        <v>45439</v>
      </c>
      <c r="W281" s="166">
        <v>0</v>
      </c>
      <c r="X281" s="166">
        <v>1.6140000000000001</v>
      </c>
      <c r="Y281" s="167">
        <v>45470</v>
      </c>
      <c r="Z281" s="164">
        <v>0.3</v>
      </c>
      <c r="AA281" s="164">
        <v>0.51</v>
      </c>
      <c r="AB281" s="165">
        <v>45500</v>
      </c>
      <c r="AC281" s="165"/>
      <c r="AD281" s="165"/>
      <c r="AE281" s="166">
        <v>0</v>
      </c>
      <c r="AF281" s="166">
        <v>0.29099999999999998</v>
      </c>
      <c r="AG281" s="167">
        <v>45531</v>
      </c>
      <c r="AH281" s="167"/>
      <c r="AI281" s="167"/>
      <c r="AJ281" s="164">
        <v>0</v>
      </c>
      <c r="AK281" s="164">
        <v>0.20799999999999999</v>
      </c>
      <c r="AL281" s="164"/>
      <c r="AM281" s="164"/>
      <c r="AN281" s="164"/>
      <c r="AO281" s="165">
        <v>45562</v>
      </c>
      <c r="AP281" s="166">
        <v>0</v>
      </c>
      <c r="AQ281" s="168">
        <v>0.16500000000000001</v>
      </c>
      <c r="AR281" s="611"/>
      <c r="AS281" s="611"/>
    </row>
    <row r="282" spans="1:45" x14ac:dyDescent="0.25">
      <c r="A282" s="163">
        <v>45227</v>
      </c>
      <c r="B282" s="164">
        <v>0</v>
      </c>
      <c r="C282" s="164">
        <v>0.46300000000000002</v>
      </c>
      <c r="D282" s="165">
        <v>45258</v>
      </c>
      <c r="E282" s="166">
        <v>0</v>
      </c>
      <c r="F282" s="166">
        <v>0.17199999999999999</v>
      </c>
      <c r="G282" s="167">
        <v>45288</v>
      </c>
      <c r="H282" s="164">
        <v>0</v>
      </c>
      <c r="I282" s="164">
        <v>0.161</v>
      </c>
      <c r="J282" s="165">
        <v>45319</v>
      </c>
      <c r="K282" s="166">
        <v>0</v>
      </c>
      <c r="L282" s="166">
        <v>0.185</v>
      </c>
      <c r="M282" s="167">
        <v>45350</v>
      </c>
      <c r="N282" s="164">
        <v>0</v>
      </c>
      <c r="O282" s="164">
        <v>0.58699999999999997</v>
      </c>
      <c r="P282" s="165">
        <v>45379</v>
      </c>
      <c r="Q282" s="166">
        <v>1.8</v>
      </c>
      <c r="R282" s="166">
        <v>1.2470000000000001</v>
      </c>
      <c r="S282" s="167">
        <v>45410</v>
      </c>
      <c r="T282" s="164">
        <v>0.1</v>
      </c>
      <c r="U282" s="164">
        <v>1.1619999999999999</v>
      </c>
      <c r="V282" s="165">
        <v>45440</v>
      </c>
      <c r="W282" s="166">
        <v>0</v>
      </c>
      <c r="X282" s="166">
        <v>1.6140000000000001</v>
      </c>
      <c r="Y282" s="167">
        <v>45471</v>
      </c>
      <c r="Z282" s="164">
        <v>0</v>
      </c>
      <c r="AA282" s="164">
        <v>0.50600000000000001</v>
      </c>
      <c r="AB282" s="165">
        <v>45501</v>
      </c>
      <c r="AC282" s="165"/>
      <c r="AD282" s="165"/>
      <c r="AE282" s="166">
        <v>0</v>
      </c>
      <c r="AF282" s="166">
        <v>0.28499999999999998</v>
      </c>
      <c r="AG282" s="167">
        <v>45532</v>
      </c>
      <c r="AH282" s="167"/>
      <c r="AI282" s="167"/>
      <c r="AJ282" s="164">
        <v>0</v>
      </c>
      <c r="AK282" s="164">
        <v>0.19600000000000001</v>
      </c>
      <c r="AL282" s="164"/>
      <c r="AM282" s="164"/>
      <c r="AN282" s="164"/>
      <c r="AO282" s="165">
        <v>45563</v>
      </c>
      <c r="AP282" s="166">
        <v>0</v>
      </c>
      <c r="AQ282" s="168">
        <v>0.16500000000000001</v>
      </c>
      <c r="AR282" s="611"/>
      <c r="AS282" s="611"/>
    </row>
    <row r="283" spans="1:45" x14ac:dyDescent="0.25">
      <c r="A283" s="163">
        <v>45228</v>
      </c>
      <c r="B283" s="164">
        <v>0</v>
      </c>
      <c r="C283" s="164">
        <v>0.39600000000000002</v>
      </c>
      <c r="D283" s="165">
        <v>45259</v>
      </c>
      <c r="E283" s="166">
        <v>0</v>
      </c>
      <c r="F283" s="166">
        <v>0.16900000000000001</v>
      </c>
      <c r="G283" s="167">
        <v>45289</v>
      </c>
      <c r="H283" s="164">
        <v>0</v>
      </c>
      <c r="I283" s="164">
        <v>0.159</v>
      </c>
      <c r="J283" s="165">
        <v>45320</v>
      </c>
      <c r="K283" s="166">
        <v>0</v>
      </c>
      <c r="L283" s="166">
        <v>0.182</v>
      </c>
      <c r="M283" s="167">
        <v>45351</v>
      </c>
      <c r="N283" s="164">
        <v>0</v>
      </c>
      <c r="O283" s="164">
        <v>0.54700000000000004</v>
      </c>
      <c r="P283" s="165">
        <v>45380</v>
      </c>
      <c r="Q283" s="166">
        <v>6.9</v>
      </c>
      <c r="R283" s="166">
        <v>1.2649999999999999</v>
      </c>
      <c r="S283" s="167">
        <v>45411</v>
      </c>
      <c r="T283" s="164">
        <v>4.8</v>
      </c>
      <c r="U283" s="164">
        <v>1.0880000000000001</v>
      </c>
      <c r="V283" s="165">
        <v>45441</v>
      </c>
      <c r="W283" s="166">
        <v>0</v>
      </c>
      <c r="X283" s="166">
        <v>1.5580000000000001</v>
      </c>
      <c r="Y283" s="167">
        <v>45472</v>
      </c>
      <c r="Z283" s="164">
        <v>0</v>
      </c>
      <c r="AA283" s="164">
        <v>0.47299999999999998</v>
      </c>
      <c r="AB283" s="165">
        <v>45502</v>
      </c>
      <c r="AC283" s="165"/>
      <c r="AD283" s="165"/>
      <c r="AE283" s="166">
        <v>0</v>
      </c>
      <c r="AF283" s="166">
        <v>0.28499999999999998</v>
      </c>
      <c r="AG283" s="167">
        <v>45533</v>
      </c>
      <c r="AH283" s="167"/>
      <c r="AI283" s="167"/>
      <c r="AJ283" s="164">
        <v>3.2</v>
      </c>
      <c r="AK283" s="164">
        <v>0.19700000000000001</v>
      </c>
      <c r="AL283" s="164"/>
      <c r="AM283" s="164"/>
      <c r="AN283" s="164"/>
      <c r="AO283" s="165">
        <v>45564</v>
      </c>
      <c r="AP283" s="166">
        <v>0</v>
      </c>
      <c r="AQ283" s="168">
        <v>0.16200000000000001</v>
      </c>
      <c r="AR283" s="611"/>
      <c r="AS283" s="611"/>
    </row>
    <row r="284" spans="1:45" x14ac:dyDescent="0.25">
      <c r="A284" s="163">
        <v>45229</v>
      </c>
      <c r="B284" s="164">
        <v>0.5</v>
      </c>
      <c r="C284" s="164">
        <v>0.39500000000000002</v>
      </c>
      <c r="D284" s="165">
        <v>45260</v>
      </c>
      <c r="E284" s="166">
        <v>0</v>
      </c>
      <c r="F284" s="166">
        <v>0.17299999999999999</v>
      </c>
      <c r="G284" s="167">
        <v>45290</v>
      </c>
      <c r="H284" s="164">
        <v>0</v>
      </c>
      <c r="I284" s="164">
        <v>0.156</v>
      </c>
      <c r="J284" s="165">
        <v>45321</v>
      </c>
      <c r="K284" s="166">
        <v>0</v>
      </c>
      <c r="L284" s="166">
        <v>0.18</v>
      </c>
      <c r="M284" s="169"/>
      <c r="N284" s="169"/>
      <c r="O284" s="169"/>
      <c r="P284" s="165">
        <v>45381</v>
      </c>
      <c r="Q284" s="166">
        <v>24.5</v>
      </c>
      <c r="R284" s="166">
        <v>1.2729999999999999</v>
      </c>
      <c r="S284" s="167">
        <v>45412</v>
      </c>
      <c r="T284" s="164">
        <v>1.9</v>
      </c>
      <c r="U284" s="164">
        <v>1.028</v>
      </c>
      <c r="V284" s="165">
        <v>45442</v>
      </c>
      <c r="W284" s="166">
        <v>0</v>
      </c>
      <c r="X284" s="166">
        <v>1.5409999999999999</v>
      </c>
      <c r="Y284" s="167">
        <v>45473</v>
      </c>
      <c r="Z284" s="164">
        <v>0</v>
      </c>
      <c r="AA284" s="164">
        <v>0.437</v>
      </c>
      <c r="AB284" s="165">
        <v>45503</v>
      </c>
      <c r="AC284" s="165"/>
      <c r="AD284" s="165"/>
      <c r="AE284" s="166">
        <v>0</v>
      </c>
      <c r="AF284" s="166">
        <v>0.28299999999999997</v>
      </c>
      <c r="AG284" s="167">
        <v>45534</v>
      </c>
      <c r="AH284" s="167"/>
      <c r="AI284" s="167"/>
      <c r="AJ284" s="164">
        <v>0</v>
      </c>
      <c r="AK284" s="164">
        <v>0.19800000000000001</v>
      </c>
      <c r="AL284" s="164"/>
      <c r="AM284" s="164"/>
      <c r="AN284" s="164"/>
      <c r="AO284" s="165">
        <v>45565</v>
      </c>
      <c r="AP284" s="166">
        <v>0</v>
      </c>
      <c r="AQ284" s="168">
        <v>0.155</v>
      </c>
      <c r="AR284" s="611"/>
      <c r="AS284" s="611"/>
    </row>
    <row r="285" spans="1:45" x14ac:dyDescent="0.25">
      <c r="A285" s="170">
        <v>45230</v>
      </c>
      <c r="B285" s="171">
        <v>2.4</v>
      </c>
      <c r="C285" s="171">
        <v>0.34</v>
      </c>
      <c r="D285" s="172"/>
      <c r="E285" s="172"/>
      <c r="F285" s="172"/>
      <c r="G285" s="173">
        <v>45291</v>
      </c>
      <c r="H285" s="171">
        <v>0</v>
      </c>
      <c r="I285" s="171">
        <v>0.156</v>
      </c>
      <c r="J285" s="174">
        <v>45322</v>
      </c>
      <c r="K285" s="175">
        <v>0</v>
      </c>
      <c r="L285" s="175">
        <v>0.17799999999999999</v>
      </c>
      <c r="M285" s="176"/>
      <c r="N285" s="176"/>
      <c r="O285" s="176"/>
      <c r="P285" s="174">
        <v>45382</v>
      </c>
      <c r="Q285" s="175">
        <v>44.9</v>
      </c>
      <c r="R285" s="175">
        <v>1.6639999999999999</v>
      </c>
      <c r="S285" s="176"/>
      <c r="T285" s="176"/>
      <c r="U285" s="176"/>
      <c r="V285" s="174">
        <v>45443</v>
      </c>
      <c r="W285" s="175">
        <v>0</v>
      </c>
      <c r="X285" s="175">
        <v>1.52</v>
      </c>
      <c r="Y285" s="176"/>
      <c r="Z285" s="176"/>
      <c r="AA285" s="176"/>
      <c r="AB285" s="174">
        <v>45504</v>
      </c>
      <c r="AC285" s="174"/>
      <c r="AD285" s="174"/>
      <c r="AE285" s="175">
        <v>0</v>
      </c>
      <c r="AF285" s="175">
        <v>0.26400000000000001</v>
      </c>
      <c r="AG285" s="173">
        <v>45535</v>
      </c>
      <c r="AH285" s="173"/>
      <c r="AI285" s="173"/>
      <c r="AJ285" s="171">
        <v>0</v>
      </c>
      <c r="AK285" s="171">
        <v>0.19900000000000001</v>
      </c>
      <c r="AL285" s="171"/>
      <c r="AM285" s="171"/>
      <c r="AN285" s="171"/>
      <c r="AO285" s="172"/>
      <c r="AP285" s="172"/>
      <c r="AQ285" s="177"/>
      <c r="AR285" s="612"/>
      <c r="AS285" s="612"/>
    </row>
    <row r="286" spans="1:45" x14ac:dyDescent="0.25">
      <c r="A286" s="90" t="s">
        <v>16</v>
      </c>
      <c r="B286" s="91">
        <f>SUM(B255:B285)</f>
        <v>63.699999999999989</v>
      </c>
      <c r="C286" s="91">
        <f>SUM(C255:C285)</f>
        <v>7.1020000000000003</v>
      </c>
      <c r="D286" s="92" t="s">
        <v>17</v>
      </c>
      <c r="E286" s="93">
        <f>SUM(E255:E285)</f>
        <v>4.8</v>
      </c>
      <c r="F286" s="93">
        <f>SUM(F255:F285)</f>
        <v>9.6549999999999994</v>
      </c>
      <c r="G286" s="90" t="s">
        <v>18</v>
      </c>
      <c r="H286" s="91">
        <f>SUM(H255:H285)</f>
        <v>26.3</v>
      </c>
      <c r="I286" s="91">
        <f>SUM(I255:I285)</f>
        <v>7.1640000000000006</v>
      </c>
      <c r="J286" s="92" t="s">
        <v>37</v>
      </c>
      <c r="K286" s="93">
        <f>SUM(K255:K285)</f>
        <v>52.2</v>
      </c>
      <c r="L286" s="93">
        <f>SUM(L255:L285)</f>
        <v>6.1999999999999993</v>
      </c>
      <c r="M286" s="90" t="s">
        <v>38</v>
      </c>
      <c r="N286" s="91">
        <f>SUM(N255:N285)</f>
        <v>54.199999999999996</v>
      </c>
      <c r="O286" s="91">
        <f>SUM(O255:O285)</f>
        <v>16.984000000000002</v>
      </c>
      <c r="P286" s="92" t="s">
        <v>39</v>
      </c>
      <c r="Q286" s="93">
        <f>SUM(Q255:Q285)</f>
        <v>189.1</v>
      </c>
      <c r="R286" s="93">
        <f>SUM(R255:R285)</f>
        <v>23.790000000000003</v>
      </c>
      <c r="S286" s="90" t="s">
        <v>40</v>
      </c>
      <c r="T286" s="91">
        <f>SUM(T255:T285)</f>
        <v>19.199999999999996</v>
      </c>
      <c r="U286" s="91">
        <f>SUM(U255:U285)</f>
        <v>40.858000000000004</v>
      </c>
      <c r="V286" s="92" t="s">
        <v>41</v>
      </c>
      <c r="W286" s="93">
        <f>SUM(W255:W285)</f>
        <v>14.3</v>
      </c>
      <c r="X286" s="93">
        <f>SUM(X255:X285)</f>
        <v>45.586999999999989</v>
      </c>
      <c r="Y286" s="90" t="s">
        <v>42</v>
      </c>
      <c r="Z286" s="91">
        <f>SUM(Z255:Z285)</f>
        <v>1.2</v>
      </c>
      <c r="AA286" s="91">
        <f>SUM(AA255:AA285)</f>
        <v>24.702000000000012</v>
      </c>
      <c r="AB286" s="92" t="s">
        <v>30</v>
      </c>
      <c r="AC286" s="549"/>
      <c r="AD286" s="549"/>
      <c r="AE286" s="93">
        <f>SUM(AE255:AE285)</f>
        <v>0</v>
      </c>
      <c r="AF286" s="93">
        <f>SUM(AF255:AF285)</f>
        <v>11.745999999999999</v>
      </c>
      <c r="AG286" s="90" t="s">
        <v>31</v>
      </c>
      <c r="AH286" s="97"/>
      <c r="AI286" s="97"/>
      <c r="AJ286" s="91">
        <f>SUM(AJ255:AJ285)</f>
        <v>3.3000000000000003</v>
      </c>
      <c r="AK286" s="91">
        <f>SUM(AK255:AK285)</f>
        <v>6.588000000000001</v>
      </c>
      <c r="AL286" s="91"/>
      <c r="AM286" s="599"/>
      <c r="AN286" s="599"/>
      <c r="AO286" s="92" t="s">
        <v>32</v>
      </c>
      <c r="AP286" s="93">
        <f>SUM(AP255:AP285)</f>
        <v>16.299999999999997</v>
      </c>
      <c r="AQ286" s="93">
        <f>SUM(AQ255:AQ285)</f>
        <v>5.5149999999999997</v>
      </c>
      <c r="AR286" s="613"/>
      <c r="AS286" s="613"/>
    </row>
    <row r="288" spans="1:45" ht="29.4" x14ac:dyDescent="0.25">
      <c r="A288" s="100"/>
      <c r="B288" s="101" t="s">
        <v>14</v>
      </c>
      <c r="C288" s="101" t="s">
        <v>15</v>
      </c>
      <c r="D288" s="102" t="s">
        <v>28</v>
      </c>
      <c r="E288" s="103" t="s">
        <v>29</v>
      </c>
      <c r="M288" s="178"/>
    </row>
    <row r="289" spans="1:45" x14ac:dyDescent="0.25">
      <c r="A289" s="104" t="s">
        <v>16</v>
      </c>
      <c r="B289" s="105">
        <f>B286</f>
        <v>63.699999999999989</v>
      </c>
      <c r="C289" s="105">
        <f>C286</f>
        <v>7.1020000000000003</v>
      </c>
      <c r="D289" s="106">
        <f>MAX(B255:B285)</f>
        <v>43.9</v>
      </c>
      <c r="E289" s="106">
        <f>AVERAGE(C289:C300)</f>
        <v>17.157583333333335</v>
      </c>
    </row>
    <row r="290" spans="1:45" x14ac:dyDescent="0.25">
      <c r="A290" s="107" t="s">
        <v>17</v>
      </c>
      <c r="B290" s="105">
        <f>E286</f>
        <v>4.8</v>
      </c>
      <c r="C290" s="105">
        <f>F286</f>
        <v>9.6549999999999994</v>
      </c>
      <c r="D290" s="106">
        <f>MAX(E255:E284)</f>
        <v>1.4</v>
      </c>
    </row>
    <row r="291" spans="1:45" x14ac:dyDescent="0.25">
      <c r="A291" s="104" t="s">
        <v>18</v>
      </c>
      <c r="B291" s="105">
        <f>H286</f>
        <v>26.3</v>
      </c>
      <c r="C291" s="105">
        <f>I286</f>
        <v>7.1640000000000006</v>
      </c>
      <c r="D291" s="106">
        <f>MAX(H255:H285)</f>
        <v>7.5</v>
      </c>
    </row>
    <row r="292" spans="1:45" x14ac:dyDescent="0.25">
      <c r="A292" s="107" t="s">
        <v>19</v>
      </c>
      <c r="B292" s="105">
        <f>K286</f>
        <v>52.2</v>
      </c>
      <c r="C292" s="105">
        <f>L286</f>
        <v>6.1999999999999993</v>
      </c>
      <c r="D292" s="106">
        <f>MAX(K255:K285)</f>
        <v>12.9</v>
      </c>
    </row>
    <row r="293" spans="1:45" x14ac:dyDescent="0.25">
      <c r="A293" s="104" t="s">
        <v>20</v>
      </c>
      <c r="B293" s="105">
        <f>N286</f>
        <v>54.199999999999996</v>
      </c>
      <c r="C293" s="105">
        <f>O286</f>
        <v>16.984000000000002</v>
      </c>
      <c r="D293" s="106">
        <f>MAX(N257:N282)</f>
        <v>19.899999999999999</v>
      </c>
    </row>
    <row r="294" spans="1:45" x14ac:dyDescent="0.25">
      <c r="A294" s="107" t="s">
        <v>21</v>
      </c>
      <c r="B294" s="105">
        <f>Q286</f>
        <v>189.1</v>
      </c>
      <c r="C294" s="105">
        <f>R286</f>
        <v>23.790000000000003</v>
      </c>
      <c r="D294" s="106">
        <f>MAX(Q255:Q285)</f>
        <v>44.9</v>
      </c>
    </row>
    <row r="295" spans="1:45" x14ac:dyDescent="0.25">
      <c r="A295" s="104" t="s">
        <v>22</v>
      </c>
      <c r="B295" s="105">
        <f>T286</f>
        <v>19.199999999999996</v>
      </c>
      <c r="C295" s="105">
        <f>U286</f>
        <v>40.858000000000004</v>
      </c>
      <c r="D295" s="106">
        <f>MAX(T255:T284)</f>
        <v>10.199999999999999</v>
      </c>
    </row>
    <row r="296" spans="1:45" x14ac:dyDescent="0.25">
      <c r="A296" s="107" t="s">
        <v>23</v>
      </c>
      <c r="B296" s="105">
        <f>W286</f>
        <v>14.3</v>
      </c>
      <c r="C296" s="105">
        <f>X286</f>
        <v>45.586999999999989</v>
      </c>
      <c r="D296" s="106">
        <f>MAX(W255:W285)</f>
        <v>14.3</v>
      </c>
    </row>
    <row r="297" spans="1:45" x14ac:dyDescent="0.25">
      <c r="A297" s="104" t="s">
        <v>24</v>
      </c>
      <c r="B297" s="105">
        <f>Z286</f>
        <v>1.2</v>
      </c>
      <c r="C297" s="105">
        <f>AA286</f>
        <v>24.702000000000012</v>
      </c>
      <c r="D297" s="106">
        <f>MAX(Z255:Z284)</f>
        <v>0.5</v>
      </c>
    </row>
    <row r="298" spans="1:45" x14ac:dyDescent="0.25">
      <c r="A298" s="107" t="s">
        <v>30</v>
      </c>
      <c r="B298" s="105">
        <f>AE286</f>
        <v>0</v>
      </c>
      <c r="C298" s="105">
        <f>AF286</f>
        <v>11.745999999999999</v>
      </c>
      <c r="D298" s="106">
        <f>MAX(AE255:AE285)</f>
        <v>0</v>
      </c>
    </row>
    <row r="299" spans="1:45" x14ac:dyDescent="0.25">
      <c r="A299" s="104" t="s">
        <v>31</v>
      </c>
      <c r="B299" s="105">
        <f>AJ286</f>
        <v>3.3000000000000003</v>
      </c>
      <c r="C299" s="105">
        <f>AK286</f>
        <v>6.588000000000001</v>
      </c>
      <c r="D299" s="106">
        <f>MAX(AJ255:AJ285)</f>
        <v>3.2</v>
      </c>
    </row>
    <row r="300" spans="1:45" x14ac:dyDescent="0.25">
      <c r="A300" s="107" t="s">
        <v>32</v>
      </c>
      <c r="B300" s="105">
        <f>AP286</f>
        <v>16.299999999999997</v>
      </c>
      <c r="C300" s="105">
        <f>AQ286</f>
        <v>5.5149999999999997</v>
      </c>
      <c r="D300" s="106">
        <f>MAX(AP255:AP284)</f>
        <v>12.2</v>
      </c>
    </row>
    <row r="301" spans="1:45" x14ac:dyDescent="0.25">
      <c r="A301" s="146" t="s">
        <v>43</v>
      </c>
      <c r="B301" s="147">
        <f>SUM(B289:B300)</f>
        <v>444.59999999999997</v>
      </c>
      <c r="C301" s="147">
        <f>SUM(C289:C300)</f>
        <v>205.89100000000002</v>
      </c>
    </row>
    <row r="303" spans="1:45" ht="24.6" x14ac:dyDescent="0.4">
      <c r="A303" s="762" t="s">
        <v>0</v>
      </c>
      <c r="B303" s="762"/>
      <c r="C303" s="762"/>
      <c r="D303" s="762"/>
      <c r="E303" s="762"/>
      <c r="F303" s="762"/>
      <c r="G303" s="762"/>
      <c r="H303" s="762"/>
      <c r="I303" s="762"/>
      <c r="J303" s="762"/>
      <c r="K303" s="762"/>
      <c r="L303" s="762"/>
      <c r="M303" s="762"/>
      <c r="N303" s="762"/>
      <c r="O303" s="762"/>
      <c r="P303" s="762"/>
      <c r="Q303" s="762"/>
      <c r="R303" s="762"/>
      <c r="S303" s="762"/>
      <c r="T303" s="762"/>
      <c r="U303" s="762"/>
      <c r="V303" s="762"/>
      <c r="W303" s="762"/>
      <c r="X303" s="762"/>
      <c r="Y303" s="762"/>
      <c r="Z303" s="762"/>
      <c r="AA303" s="762"/>
      <c r="AB303" s="762"/>
      <c r="AC303" s="762"/>
      <c r="AD303" s="762"/>
      <c r="AE303" s="762"/>
      <c r="AF303" s="762"/>
      <c r="AG303" s="762"/>
      <c r="AH303" s="762"/>
      <c r="AI303" s="762"/>
      <c r="AJ303" s="762"/>
      <c r="AK303" s="762"/>
      <c r="AL303" s="762"/>
      <c r="AM303" s="762"/>
      <c r="AN303" s="762"/>
      <c r="AO303" s="762"/>
      <c r="AP303" s="762"/>
      <c r="AQ303" s="762"/>
      <c r="AR303" s="602"/>
      <c r="AS303" s="602"/>
    </row>
    <row r="304" spans="1:45" ht="15.6" x14ac:dyDescent="0.3">
      <c r="A304" s="763" t="s">
        <v>1</v>
      </c>
      <c r="B304" s="763"/>
      <c r="C304" s="763"/>
      <c r="D304" s="764" t="s">
        <v>2</v>
      </c>
      <c r="E304" s="764"/>
      <c r="F304" s="764"/>
      <c r="G304" s="765" t="s">
        <v>3</v>
      </c>
      <c r="H304" s="765"/>
      <c r="I304" s="765"/>
      <c r="J304" s="764" t="s">
        <v>4</v>
      </c>
      <c r="K304" s="764"/>
      <c r="L304" s="764"/>
      <c r="M304" s="765" t="s">
        <v>5</v>
      </c>
      <c r="N304" s="765"/>
      <c r="O304" s="765"/>
      <c r="P304" s="766" t="s">
        <v>6</v>
      </c>
      <c r="Q304" s="766"/>
      <c r="R304" s="766"/>
      <c r="S304" s="765" t="s">
        <v>7</v>
      </c>
      <c r="T304" s="765"/>
      <c r="U304" s="765"/>
      <c r="V304" s="764" t="s">
        <v>8</v>
      </c>
      <c r="W304" s="764"/>
      <c r="X304" s="764"/>
      <c r="Y304" s="765" t="s">
        <v>9</v>
      </c>
      <c r="Z304" s="765"/>
      <c r="AA304" s="765"/>
      <c r="AB304" s="766" t="s">
        <v>10</v>
      </c>
      <c r="AC304" s="766"/>
      <c r="AD304" s="766"/>
      <c r="AE304" s="766"/>
      <c r="AF304" s="766"/>
      <c r="AG304" s="767" t="s">
        <v>11</v>
      </c>
      <c r="AH304" s="767"/>
      <c r="AI304" s="767"/>
      <c r="AJ304" s="767"/>
      <c r="AK304" s="767"/>
      <c r="AL304" s="767"/>
      <c r="AM304" s="600"/>
      <c r="AN304" s="600"/>
      <c r="AO304" s="768" t="s">
        <v>12</v>
      </c>
      <c r="AP304" s="768"/>
      <c r="AQ304" s="768"/>
      <c r="AR304" s="614"/>
      <c r="AS304" s="614"/>
    </row>
    <row r="305" spans="1:1035" s="156" customFormat="1" ht="10.8" thickBot="1" x14ac:dyDescent="0.25">
      <c r="A305" s="151" t="s">
        <v>13</v>
      </c>
      <c r="B305" s="152" t="s">
        <v>14</v>
      </c>
      <c r="C305" s="152" t="s">
        <v>15</v>
      </c>
      <c r="D305" s="153" t="s">
        <v>13</v>
      </c>
      <c r="E305" s="153" t="s">
        <v>14</v>
      </c>
      <c r="F305" s="153" t="s">
        <v>15</v>
      </c>
      <c r="G305" s="152" t="s">
        <v>13</v>
      </c>
      <c r="H305" s="152" t="s">
        <v>14</v>
      </c>
      <c r="I305" s="152" t="s">
        <v>15</v>
      </c>
      <c r="J305" s="153" t="s">
        <v>13</v>
      </c>
      <c r="K305" s="153" t="s">
        <v>14</v>
      </c>
      <c r="L305" s="153" t="s">
        <v>15</v>
      </c>
      <c r="M305" s="152" t="s">
        <v>13</v>
      </c>
      <c r="N305" s="152" t="s">
        <v>14</v>
      </c>
      <c r="O305" s="152" t="s">
        <v>15</v>
      </c>
      <c r="P305" s="179" t="s">
        <v>13</v>
      </c>
      <c r="Q305" s="179" t="s">
        <v>14</v>
      </c>
      <c r="R305" s="179" t="s">
        <v>15</v>
      </c>
      <c r="S305" s="152" t="s">
        <v>13</v>
      </c>
      <c r="T305" s="152" t="s">
        <v>14</v>
      </c>
      <c r="U305" s="152" t="s">
        <v>15</v>
      </c>
      <c r="V305" s="153" t="s">
        <v>13</v>
      </c>
      <c r="W305" s="153" t="s">
        <v>14</v>
      </c>
      <c r="X305" s="153" t="s">
        <v>15</v>
      </c>
      <c r="Y305" s="152" t="s">
        <v>13</v>
      </c>
      <c r="Z305" s="152" t="s">
        <v>14</v>
      </c>
      <c r="AA305" s="152" t="s">
        <v>15</v>
      </c>
      <c r="AB305" s="179" t="s">
        <v>13</v>
      </c>
      <c r="AC305" s="179"/>
      <c r="AD305" s="179"/>
      <c r="AE305" s="179" t="s">
        <v>14</v>
      </c>
      <c r="AF305" s="179" t="s">
        <v>15</v>
      </c>
      <c r="AG305" s="265" t="s">
        <v>13</v>
      </c>
      <c r="AH305" s="589"/>
      <c r="AI305" s="589"/>
      <c r="AJ305" s="268" t="s">
        <v>14</v>
      </c>
      <c r="AK305" s="268" t="s">
        <v>15</v>
      </c>
      <c r="AL305" s="268" t="s">
        <v>44</v>
      </c>
      <c r="AM305" s="589"/>
      <c r="AN305" s="589"/>
      <c r="AO305" s="179" t="s">
        <v>13</v>
      </c>
      <c r="AP305" s="179" t="s">
        <v>14</v>
      </c>
      <c r="AQ305" s="180" t="s">
        <v>15</v>
      </c>
      <c r="AR305" s="615"/>
      <c r="AS305" s="615"/>
    </row>
    <row r="306" spans="1:1035" s="343" customFormat="1" ht="13.2" x14ac:dyDescent="0.25">
      <c r="A306" s="643">
        <v>45566</v>
      </c>
      <c r="B306" s="644">
        <v>0</v>
      </c>
      <c r="C306" s="645">
        <v>0.153</v>
      </c>
      <c r="D306" s="646">
        <v>45597</v>
      </c>
      <c r="E306" s="647">
        <v>0</v>
      </c>
      <c r="F306" s="647">
        <v>0.377</v>
      </c>
      <c r="G306" s="648">
        <v>45627</v>
      </c>
      <c r="H306" s="644">
        <v>0</v>
      </c>
      <c r="I306" s="644">
        <v>0.26800000000000002</v>
      </c>
      <c r="J306" s="646">
        <v>45658</v>
      </c>
      <c r="K306" s="647">
        <v>0</v>
      </c>
      <c r="L306" s="649">
        <v>0.2</v>
      </c>
      <c r="M306" s="650">
        <v>45689</v>
      </c>
      <c r="N306" s="644">
        <v>0</v>
      </c>
      <c r="O306" s="644">
        <v>0.21299999999999999</v>
      </c>
      <c r="P306" s="651">
        <v>45717</v>
      </c>
      <c r="Q306" s="652">
        <v>0.5</v>
      </c>
      <c r="R306" s="653">
        <v>0.20100000000000001</v>
      </c>
      <c r="S306" s="650">
        <v>45748</v>
      </c>
      <c r="T306" s="644">
        <v>0</v>
      </c>
      <c r="U306" s="644">
        <v>0.33700000000000002</v>
      </c>
      <c r="V306" s="654">
        <v>45778</v>
      </c>
      <c r="W306" s="655">
        <v>0</v>
      </c>
      <c r="X306" s="656">
        <v>2.109</v>
      </c>
      <c r="Y306" s="657">
        <v>45809</v>
      </c>
      <c r="Z306" s="655">
        <v>0</v>
      </c>
      <c r="AA306" s="656">
        <v>2.0630000000000002</v>
      </c>
      <c r="AB306" s="658">
        <v>45839</v>
      </c>
      <c r="AC306" s="658"/>
      <c r="AD306" s="658"/>
      <c r="AE306" s="652">
        <v>0</v>
      </c>
      <c r="AF306" s="659">
        <v>0.71399999999999997</v>
      </c>
      <c r="AG306" s="660">
        <v>45870</v>
      </c>
      <c r="AH306" s="660"/>
      <c r="AI306" s="660"/>
      <c r="AJ306" s="381">
        <v>0</v>
      </c>
      <c r="AK306" s="381">
        <v>0.27700000000000002</v>
      </c>
      <c r="AL306" s="382">
        <v>0.15</v>
      </c>
      <c r="AM306" s="661"/>
      <c r="AN306" s="661"/>
      <c r="AO306" s="662">
        <v>45901</v>
      </c>
      <c r="AP306" s="663">
        <v>0</v>
      </c>
      <c r="AQ306" s="378">
        <v>0.19600000000000001</v>
      </c>
      <c r="AR306" s="622"/>
      <c r="AS306" s="622"/>
      <c r="AT306" s="379"/>
      <c r="AU306" s="379"/>
      <c r="AV306" s="379"/>
      <c r="AW306" s="379"/>
      <c r="AX306" s="379"/>
      <c r="AY306" s="379"/>
      <c r="AZ306" s="379"/>
      <c r="BA306" s="379"/>
      <c r="BB306" s="379"/>
      <c r="BC306" s="379"/>
      <c r="BD306" s="379"/>
      <c r="BE306" s="379"/>
      <c r="BF306" s="379"/>
      <c r="BG306" s="379"/>
      <c r="BH306" s="379"/>
      <c r="BI306" s="379"/>
      <c r="BJ306" s="379"/>
      <c r="BK306" s="379"/>
      <c r="BL306" s="379"/>
      <c r="BM306" s="379"/>
      <c r="BN306" s="379"/>
      <c r="BO306" s="379"/>
      <c r="BP306" s="379"/>
      <c r="BQ306" s="379"/>
      <c r="BR306" s="379"/>
      <c r="BS306" s="379"/>
      <c r="BT306" s="379"/>
      <c r="BU306" s="379"/>
      <c r="BV306" s="379"/>
      <c r="BW306" s="379"/>
      <c r="BX306" s="379"/>
      <c r="BY306" s="379"/>
      <c r="BZ306" s="379"/>
      <c r="CA306" s="379"/>
      <c r="CB306" s="379"/>
      <c r="CC306" s="379"/>
      <c r="CD306" s="379"/>
      <c r="CE306" s="379"/>
      <c r="CF306" s="379"/>
      <c r="CG306" s="379"/>
      <c r="CH306" s="379"/>
      <c r="CI306" s="379"/>
      <c r="CJ306" s="379"/>
      <c r="CK306" s="379"/>
      <c r="CL306" s="379"/>
      <c r="CM306" s="379"/>
      <c r="CN306" s="379"/>
      <c r="CO306" s="379"/>
      <c r="CP306" s="379"/>
      <c r="CQ306" s="379"/>
      <c r="CR306" s="379"/>
      <c r="CS306" s="379"/>
      <c r="CT306" s="379"/>
      <c r="CU306" s="379"/>
      <c r="CV306" s="379"/>
      <c r="CW306" s="379"/>
      <c r="CX306" s="379"/>
      <c r="CY306" s="379"/>
      <c r="CZ306" s="379"/>
      <c r="DA306" s="379"/>
      <c r="DB306" s="379"/>
      <c r="DC306" s="379"/>
      <c r="DD306" s="379"/>
      <c r="DE306" s="379"/>
      <c r="DF306" s="379"/>
      <c r="DG306" s="379"/>
      <c r="DH306" s="379"/>
      <c r="DI306" s="379"/>
      <c r="DJ306" s="379"/>
      <c r="DK306" s="379"/>
      <c r="DL306" s="379"/>
      <c r="DM306" s="379"/>
      <c r="DN306" s="379"/>
      <c r="DO306" s="379"/>
      <c r="DP306" s="379"/>
      <c r="DQ306" s="379"/>
      <c r="DR306" s="379"/>
      <c r="DS306" s="379"/>
      <c r="DT306" s="379"/>
      <c r="DU306" s="379"/>
      <c r="DV306" s="379"/>
      <c r="DW306" s="379"/>
      <c r="DX306" s="379"/>
      <c r="DY306" s="379"/>
      <c r="DZ306" s="379"/>
      <c r="EA306" s="379"/>
      <c r="EB306" s="379"/>
      <c r="EC306" s="379"/>
      <c r="ED306" s="379"/>
      <c r="EE306" s="379"/>
      <c r="EF306" s="379"/>
      <c r="EG306" s="379"/>
      <c r="EH306" s="379"/>
      <c r="EI306" s="379"/>
      <c r="EJ306" s="379"/>
      <c r="EK306" s="379"/>
      <c r="EL306" s="379"/>
      <c r="EM306" s="379"/>
      <c r="EN306" s="379"/>
      <c r="EO306" s="379"/>
      <c r="EP306" s="379"/>
      <c r="EQ306" s="379"/>
      <c r="ER306" s="379"/>
      <c r="ES306" s="379"/>
      <c r="ET306" s="379"/>
      <c r="EU306" s="379"/>
      <c r="EV306" s="379"/>
      <c r="EW306" s="379"/>
      <c r="EX306" s="379"/>
      <c r="EY306" s="379"/>
      <c r="EZ306" s="379"/>
      <c r="FA306" s="379"/>
      <c r="FB306" s="379"/>
      <c r="FC306" s="379"/>
      <c r="FD306" s="379"/>
      <c r="FE306" s="379"/>
      <c r="FF306" s="379"/>
      <c r="FG306" s="379"/>
      <c r="FH306" s="379"/>
      <c r="FI306" s="379"/>
      <c r="FJ306" s="379"/>
      <c r="FK306" s="379"/>
      <c r="FL306" s="379"/>
      <c r="FM306" s="379"/>
      <c r="FN306" s="379"/>
      <c r="FO306" s="379"/>
      <c r="FP306" s="379"/>
      <c r="FQ306" s="379"/>
      <c r="FR306" s="379"/>
      <c r="FS306" s="379"/>
      <c r="FT306" s="379"/>
      <c r="FU306" s="379"/>
      <c r="FV306" s="379"/>
      <c r="FW306" s="379"/>
      <c r="FX306" s="379"/>
      <c r="FY306" s="379"/>
      <c r="FZ306" s="379"/>
      <c r="GA306" s="379"/>
      <c r="GB306" s="379"/>
      <c r="GC306" s="379"/>
      <c r="GD306" s="379"/>
      <c r="GE306" s="379"/>
      <c r="GF306" s="379"/>
      <c r="GG306" s="379"/>
      <c r="GH306" s="379"/>
      <c r="GI306" s="379"/>
      <c r="GJ306" s="379"/>
      <c r="GK306" s="379"/>
      <c r="GL306" s="379"/>
      <c r="GM306" s="379"/>
      <c r="GN306" s="379"/>
      <c r="GO306" s="379"/>
      <c r="GP306" s="379"/>
      <c r="GQ306" s="379"/>
      <c r="GR306" s="379"/>
      <c r="GS306" s="379"/>
      <c r="GT306" s="379"/>
      <c r="GU306" s="379"/>
      <c r="GV306" s="379"/>
      <c r="GW306" s="379"/>
      <c r="GX306" s="379"/>
      <c r="GY306" s="379"/>
      <c r="GZ306" s="379"/>
      <c r="HA306" s="379"/>
      <c r="HB306" s="379"/>
      <c r="HC306" s="379"/>
      <c r="HD306" s="379"/>
      <c r="HE306" s="379"/>
      <c r="HF306" s="379"/>
      <c r="HG306" s="379"/>
      <c r="HH306" s="379"/>
      <c r="HI306" s="379"/>
      <c r="HJ306" s="379"/>
      <c r="HK306" s="379"/>
      <c r="HL306" s="379"/>
      <c r="HM306" s="379"/>
      <c r="HN306" s="379"/>
      <c r="HO306" s="379"/>
      <c r="HP306" s="379"/>
      <c r="HQ306" s="379"/>
      <c r="HR306" s="379"/>
      <c r="HS306" s="379"/>
      <c r="HT306" s="379"/>
      <c r="HU306" s="379"/>
      <c r="HV306" s="379"/>
      <c r="HW306" s="379"/>
      <c r="HX306" s="379"/>
      <c r="HY306" s="379"/>
      <c r="HZ306" s="379"/>
      <c r="IA306" s="379"/>
      <c r="IB306" s="379"/>
      <c r="IC306" s="379"/>
      <c r="ID306" s="379"/>
      <c r="IE306" s="379"/>
      <c r="IF306" s="379"/>
      <c r="IG306" s="379"/>
      <c r="IH306" s="379"/>
      <c r="II306" s="379"/>
      <c r="IJ306" s="379"/>
      <c r="IK306" s="379"/>
      <c r="IL306" s="379"/>
      <c r="IM306" s="379"/>
      <c r="IN306" s="379"/>
      <c r="IO306" s="379"/>
      <c r="IP306" s="379"/>
      <c r="IQ306" s="379"/>
      <c r="IR306" s="379"/>
      <c r="IS306" s="379"/>
      <c r="IT306" s="379"/>
      <c r="IU306" s="379"/>
      <c r="IV306" s="379"/>
      <c r="IW306" s="379"/>
      <c r="IX306" s="379"/>
      <c r="IY306" s="379"/>
      <c r="IZ306" s="379"/>
      <c r="JA306" s="379"/>
      <c r="JB306" s="379"/>
      <c r="JC306" s="379"/>
      <c r="JD306" s="379"/>
      <c r="JE306" s="379"/>
      <c r="JF306" s="379"/>
      <c r="JG306" s="379"/>
      <c r="JH306" s="379"/>
      <c r="JI306" s="379"/>
      <c r="JJ306" s="379"/>
      <c r="JK306" s="379"/>
      <c r="JL306" s="379"/>
      <c r="JM306" s="379"/>
      <c r="JN306" s="379"/>
      <c r="JO306" s="379"/>
      <c r="JP306" s="379"/>
      <c r="JQ306" s="379"/>
      <c r="JR306" s="379"/>
      <c r="JS306" s="379"/>
      <c r="JT306" s="379"/>
      <c r="JU306" s="379"/>
      <c r="JV306" s="379"/>
      <c r="JW306" s="379"/>
      <c r="JX306" s="379"/>
      <c r="JY306" s="379"/>
      <c r="JZ306" s="379"/>
      <c r="KA306" s="379"/>
      <c r="KB306" s="379"/>
      <c r="KC306" s="379"/>
      <c r="KD306" s="379"/>
      <c r="KE306" s="379"/>
      <c r="KF306" s="379"/>
      <c r="KG306" s="379"/>
      <c r="KH306" s="379"/>
      <c r="KI306" s="379"/>
      <c r="KJ306" s="379"/>
      <c r="KK306" s="379"/>
      <c r="KL306" s="379"/>
      <c r="KM306" s="379"/>
      <c r="KN306" s="379"/>
      <c r="KO306" s="379"/>
      <c r="KP306" s="379"/>
      <c r="KQ306" s="379"/>
      <c r="KR306" s="379"/>
      <c r="KS306" s="379"/>
      <c r="KT306" s="379"/>
      <c r="KU306" s="379"/>
      <c r="KV306" s="379"/>
      <c r="KW306" s="379"/>
      <c r="KX306" s="379"/>
      <c r="KY306" s="379"/>
      <c r="KZ306" s="379"/>
      <c r="LA306" s="379"/>
      <c r="LB306" s="379"/>
      <c r="LC306" s="379"/>
      <c r="LD306" s="379"/>
      <c r="LE306" s="379"/>
      <c r="LF306" s="379"/>
      <c r="LG306" s="379"/>
      <c r="LH306" s="379"/>
      <c r="LI306" s="379"/>
      <c r="LJ306" s="379"/>
      <c r="LK306" s="379"/>
      <c r="LL306" s="379"/>
      <c r="LM306" s="379"/>
      <c r="LN306" s="379"/>
      <c r="LO306" s="379"/>
      <c r="LP306" s="379"/>
      <c r="LQ306" s="379"/>
      <c r="LR306" s="379"/>
      <c r="LS306" s="379"/>
      <c r="LT306" s="379"/>
      <c r="LU306" s="379"/>
      <c r="LV306" s="379"/>
      <c r="LW306" s="379"/>
      <c r="LX306" s="379"/>
      <c r="LY306" s="379"/>
      <c r="LZ306" s="379"/>
      <c r="MA306" s="379"/>
      <c r="MB306" s="379"/>
      <c r="MC306" s="379"/>
      <c r="MD306" s="379"/>
      <c r="ME306" s="379"/>
      <c r="MF306" s="379"/>
      <c r="MG306" s="379"/>
      <c r="MH306" s="379"/>
      <c r="MI306" s="379"/>
      <c r="MJ306" s="379"/>
      <c r="MK306" s="379"/>
      <c r="ML306" s="379"/>
      <c r="MM306" s="379"/>
      <c r="MN306" s="379"/>
      <c r="MO306" s="379"/>
      <c r="MP306" s="379"/>
      <c r="MQ306" s="379"/>
      <c r="MR306" s="379"/>
      <c r="MS306" s="379"/>
      <c r="MT306" s="379"/>
      <c r="MU306" s="379"/>
      <c r="MV306" s="379"/>
      <c r="MW306" s="379"/>
      <c r="MX306" s="379"/>
      <c r="MY306" s="379"/>
      <c r="MZ306" s="379"/>
      <c r="NA306" s="379"/>
      <c r="NB306" s="379"/>
      <c r="NC306" s="379"/>
      <c r="ND306" s="379"/>
      <c r="NE306" s="379"/>
      <c r="NF306" s="379"/>
      <c r="NG306" s="379"/>
      <c r="NH306" s="379"/>
      <c r="NI306" s="379"/>
      <c r="NJ306" s="379"/>
      <c r="NK306" s="379"/>
      <c r="NL306" s="379"/>
      <c r="NM306" s="379"/>
      <c r="NN306" s="379"/>
      <c r="NO306" s="379"/>
      <c r="NP306" s="379"/>
      <c r="NQ306" s="379"/>
      <c r="NR306" s="379"/>
      <c r="NS306" s="379"/>
      <c r="NT306" s="379"/>
      <c r="NU306" s="379"/>
      <c r="NV306" s="379"/>
      <c r="NW306" s="379"/>
      <c r="NX306" s="379"/>
      <c r="NY306" s="379"/>
      <c r="NZ306" s="379"/>
      <c r="OA306" s="379"/>
      <c r="OB306" s="379"/>
      <c r="OC306" s="379"/>
      <c r="OD306" s="379"/>
      <c r="OE306" s="379"/>
      <c r="OF306" s="379"/>
      <c r="OG306" s="379"/>
      <c r="OH306" s="379"/>
      <c r="OI306" s="379"/>
      <c r="OJ306" s="379"/>
      <c r="OK306" s="379"/>
      <c r="OL306" s="379"/>
      <c r="OM306" s="379"/>
      <c r="ON306" s="379"/>
      <c r="OO306" s="379"/>
      <c r="OP306" s="379"/>
      <c r="OQ306" s="379"/>
      <c r="OR306" s="379"/>
      <c r="OS306" s="379"/>
      <c r="OT306" s="379"/>
      <c r="OU306" s="379"/>
      <c r="OV306" s="379"/>
      <c r="OW306" s="379"/>
      <c r="OX306" s="379"/>
      <c r="OY306" s="379"/>
      <c r="OZ306" s="379"/>
      <c r="PA306" s="379"/>
      <c r="PB306" s="379"/>
      <c r="PC306" s="379"/>
      <c r="PD306" s="379"/>
      <c r="PE306" s="379"/>
      <c r="PF306" s="379"/>
      <c r="PG306" s="379"/>
      <c r="PH306" s="379"/>
      <c r="PI306" s="379"/>
      <c r="PJ306" s="379"/>
      <c r="PK306" s="379"/>
      <c r="PL306" s="379"/>
      <c r="PM306" s="379"/>
      <c r="PN306" s="379"/>
      <c r="PO306" s="379"/>
      <c r="PP306" s="379"/>
      <c r="PQ306" s="379"/>
      <c r="PR306" s="379"/>
      <c r="PS306" s="379"/>
      <c r="PT306" s="379"/>
      <c r="PU306" s="379"/>
      <c r="PV306" s="379"/>
      <c r="PW306" s="379"/>
      <c r="PX306" s="379"/>
      <c r="PY306" s="379"/>
      <c r="PZ306" s="379"/>
      <c r="QA306" s="379"/>
      <c r="QB306" s="379"/>
      <c r="QC306" s="379"/>
      <c r="QD306" s="379"/>
      <c r="QE306" s="379"/>
      <c r="QF306" s="379"/>
      <c r="QG306" s="379"/>
      <c r="QH306" s="379"/>
      <c r="QI306" s="379"/>
      <c r="QJ306" s="379"/>
      <c r="QK306" s="379"/>
      <c r="QL306" s="379"/>
      <c r="QM306" s="379"/>
      <c r="QN306" s="379"/>
      <c r="QO306" s="379"/>
      <c r="QP306" s="379"/>
      <c r="QQ306" s="379"/>
      <c r="QR306" s="379"/>
      <c r="QS306" s="379"/>
      <c r="QT306" s="379"/>
      <c r="QU306" s="379"/>
      <c r="QV306" s="379"/>
      <c r="QW306" s="379"/>
      <c r="QX306" s="379"/>
      <c r="QY306" s="379"/>
      <c r="QZ306" s="379"/>
      <c r="RA306" s="379"/>
      <c r="RB306" s="379"/>
      <c r="RC306" s="379"/>
      <c r="RD306" s="379"/>
      <c r="RE306" s="379"/>
      <c r="RF306" s="379"/>
      <c r="RG306" s="379"/>
      <c r="RH306" s="379"/>
      <c r="RI306" s="379"/>
      <c r="RJ306" s="379"/>
      <c r="RK306" s="379"/>
      <c r="RL306" s="379"/>
      <c r="RM306" s="379"/>
      <c r="RN306" s="379"/>
      <c r="RO306" s="379"/>
      <c r="RP306" s="379"/>
      <c r="RQ306" s="379"/>
      <c r="RR306" s="379"/>
      <c r="RS306" s="379"/>
      <c r="RT306" s="379"/>
      <c r="RU306" s="379"/>
      <c r="RV306" s="379"/>
      <c r="RW306" s="379"/>
      <c r="RX306" s="379"/>
      <c r="RY306" s="379"/>
      <c r="RZ306" s="379"/>
      <c r="SA306" s="379"/>
      <c r="SB306" s="379"/>
      <c r="SC306" s="379"/>
      <c r="SD306" s="379"/>
      <c r="SE306" s="379"/>
      <c r="SF306" s="379"/>
      <c r="SG306" s="379"/>
      <c r="SH306" s="379"/>
      <c r="SI306" s="379"/>
      <c r="SJ306" s="379"/>
      <c r="SK306" s="379"/>
      <c r="SL306" s="379"/>
      <c r="SM306" s="379"/>
      <c r="SN306" s="379"/>
      <c r="SO306" s="379"/>
      <c r="SP306" s="379"/>
      <c r="SQ306" s="379"/>
      <c r="SR306" s="379"/>
      <c r="SS306" s="379"/>
      <c r="ST306" s="379"/>
      <c r="SU306" s="379"/>
      <c r="SV306" s="379"/>
      <c r="SW306" s="379"/>
      <c r="SX306" s="379"/>
      <c r="SY306" s="379"/>
      <c r="SZ306" s="379"/>
      <c r="TA306" s="379"/>
      <c r="TB306" s="379"/>
      <c r="TC306" s="379"/>
      <c r="TD306" s="379"/>
      <c r="TE306" s="379"/>
      <c r="TF306" s="379"/>
      <c r="TG306" s="379"/>
      <c r="TH306" s="379"/>
      <c r="TI306" s="379"/>
      <c r="TJ306" s="379"/>
      <c r="TK306" s="379"/>
      <c r="TL306" s="379"/>
      <c r="TM306" s="379"/>
      <c r="TN306" s="379"/>
      <c r="TO306" s="379"/>
      <c r="TP306" s="379"/>
      <c r="TQ306" s="379"/>
      <c r="TR306" s="379"/>
      <c r="TS306" s="379"/>
      <c r="TT306" s="379"/>
      <c r="TU306" s="379"/>
      <c r="TV306" s="379"/>
      <c r="TW306" s="379"/>
      <c r="TX306" s="379"/>
      <c r="TY306" s="379"/>
      <c r="TZ306" s="379"/>
      <c r="UA306" s="379"/>
      <c r="UB306" s="379"/>
      <c r="UC306" s="379"/>
      <c r="UD306" s="379"/>
      <c r="UE306" s="379"/>
      <c r="UF306" s="379"/>
      <c r="UG306" s="379"/>
      <c r="UH306" s="379"/>
      <c r="UI306" s="379"/>
      <c r="UJ306" s="379"/>
      <c r="UK306" s="379"/>
      <c r="UL306" s="379"/>
      <c r="UM306" s="379"/>
      <c r="UN306" s="379"/>
      <c r="UO306" s="379"/>
      <c r="UP306" s="379"/>
      <c r="UQ306" s="379"/>
      <c r="UR306" s="379"/>
      <c r="US306" s="379"/>
      <c r="UT306" s="379"/>
      <c r="UU306" s="379"/>
      <c r="UV306" s="379"/>
      <c r="UW306" s="379"/>
      <c r="UX306" s="379"/>
      <c r="UY306" s="379"/>
      <c r="UZ306" s="379"/>
      <c r="VA306" s="379"/>
      <c r="VB306" s="379"/>
      <c r="VC306" s="379"/>
      <c r="VD306" s="379"/>
      <c r="VE306" s="379"/>
      <c r="VF306" s="379"/>
      <c r="VG306" s="379"/>
      <c r="VH306" s="379"/>
      <c r="VI306" s="379"/>
      <c r="VJ306" s="379"/>
      <c r="VK306" s="379"/>
      <c r="VL306" s="379"/>
      <c r="VM306" s="379"/>
      <c r="VN306" s="379"/>
      <c r="VO306" s="379"/>
      <c r="VP306" s="379"/>
      <c r="VQ306" s="379"/>
      <c r="VR306" s="379"/>
      <c r="VS306" s="379"/>
      <c r="VT306" s="379"/>
      <c r="VU306" s="379"/>
      <c r="VV306" s="379"/>
      <c r="VW306" s="379"/>
      <c r="VX306" s="379"/>
      <c r="VY306" s="379"/>
      <c r="VZ306" s="379"/>
      <c r="WA306" s="379"/>
      <c r="WB306" s="379"/>
      <c r="WC306" s="379"/>
      <c r="WD306" s="379"/>
      <c r="WE306" s="379"/>
      <c r="WF306" s="379"/>
      <c r="WG306" s="379"/>
      <c r="WH306" s="379"/>
      <c r="WI306" s="379"/>
      <c r="WJ306" s="379"/>
      <c r="WK306" s="379"/>
      <c r="WL306" s="379"/>
      <c r="WM306" s="379"/>
      <c r="WN306" s="379"/>
      <c r="WO306" s="379"/>
      <c r="WP306" s="379"/>
      <c r="WQ306" s="379"/>
      <c r="WR306" s="379"/>
      <c r="WS306" s="379"/>
      <c r="WT306" s="379"/>
      <c r="WU306" s="379"/>
      <c r="WV306" s="379"/>
      <c r="WW306" s="379"/>
      <c r="WX306" s="379"/>
      <c r="WY306" s="379"/>
      <c r="WZ306" s="379"/>
      <c r="XA306" s="379"/>
      <c r="XB306" s="379"/>
      <c r="XC306" s="379"/>
      <c r="XD306" s="379"/>
      <c r="XE306" s="379"/>
      <c r="XF306" s="379"/>
      <c r="XG306" s="379"/>
      <c r="XH306" s="379"/>
      <c r="XI306" s="379"/>
      <c r="XJ306" s="379"/>
      <c r="XK306" s="379"/>
      <c r="XL306" s="379"/>
      <c r="XM306" s="379"/>
      <c r="XN306" s="379"/>
      <c r="XO306" s="379"/>
      <c r="XP306" s="379"/>
      <c r="XQ306" s="379"/>
      <c r="XR306" s="379"/>
      <c r="XS306" s="379"/>
      <c r="XT306" s="379"/>
      <c r="XU306" s="379"/>
      <c r="XV306" s="379"/>
      <c r="XW306" s="379"/>
      <c r="XX306" s="379"/>
      <c r="XY306" s="379"/>
      <c r="XZ306" s="379"/>
      <c r="YA306" s="379"/>
      <c r="YB306" s="379"/>
      <c r="YC306" s="379"/>
      <c r="YD306" s="379"/>
      <c r="YE306" s="379"/>
      <c r="YF306" s="379"/>
      <c r="YG306" s="379"/>
      <c r="YH306" s="379"/>
      <c r="YI306" s="379"/>
      <c r="YJ306" s="379"/>
      <c r="YK306" s="379"/>
      <c r="YL306" s="379"/>
      <c r="YM306" s="379"/>
      <c r="YN306" s="379"/>
      <c r="YO306" s="379"/>
      <c r="YP306" s="379"/>
      <c r="YQ306" s="379"/>
      <c r="YR306" s="379"/>
      <c r="YS306" s="379"/>
      <c r="YT306" s="379"/>
      <c r="YU306" s="379"/>
      <c r="YV306" s="379"/>
      <c r="YW306" s="379"/>
      <c r="YX306" s="379"/>
      <c r="YY306" s="379"/>
      <c r="YZ306" s="379"/>
      <c r="ZA306" s="379"/>
      <c r="ZB306" s="379"/>
      <c r="ZC306" s="379"/>
      <c r="ZD306" s="379"/>
      <c r="ZE306" s="379"/>
      <c r="ZF306" s="379"/>
      <c r="ZG306" s="379"/>
      <c r="ZH306" s="379"/>
      <c r="ZI306" s="379"/>
      <c r="ZJ306" s="379"/>
      <c r="ZK306" s="379"/>
      <c r="ZL306" s="379"/>
      <c r="ZM306" s="379"/>
      <c r="ZN306" s="379"/>
      <c r="ZO306" s="379"/>
      <c r="ZP306" s="379"/>
      <c r="ZQ306" s="379"/>
      <c r="ZR306" s="379"/>
      <c r="ZS306" s="379"/>
      <c r="ZT306" s="379"/>
      <c r="ZU306" s="379"/>
      <c r="ZV306" s="379"/>
      <c r="ZW306" s="379"/>
      <c r="ZX306" s="379"/>
      <c r="ZY306" s="379"/>
      <c r="ZZ306" s="379"/>
      <c r="AAA306" s="379"/>
      <c r="AAB306" s="379"/>
      <c r="AAC306" s="379"/>
      <c r="AAD306" s="379"/>
      <c r="AAE306" s="379"/>
      <c r="AAF306" s="379"/>
      <c r="AAG306" s="379"/>
      <c r="AAH306" s="379"/>
      <c r="AAI306" s="379"/>
      <c r="AAJ306" s="379"/>
      <c r="AAK306" s="379"/>
      <c r="AAL306" s="379"/>
      <c r="AAM306" s="379"/>
      <c r="AAN306" s="379"/>
      <c r="AAO306" s="379"/>
      <c r="AAP306" s="379"/>
      <c r="AAQ306" s="379"/>
      <c r="AAR306" s="379"/>
      <c r="AAS306" s="379"/>
      <c r="AAT306" s="379"/>
      <c r="AAU306" s="379"/>
      <c r="AAV306" s="379"/>
      <c r="AAW306" s="379"/>
      <c r="AAX306" s="379"/>
      <c r="AAY306" s="379"/>
      <c r="AAZ306" s="379"/>
      <c r="ABA306" s="379"/>
      <c r="ABB306" s="379"/>
      <c r="ABC306" s="379"/>
      <c r="ABD306" s="379"/>
      <c r="ABE306" s="379"/>
      <c r="ABF306" s="379"/>
      <c r="ABG306" s="379"/>
      <c r="ABH306" s="379"/>
      <c r="ABI306" s="379"/>
      <c r="ABJ306" s="379"/>
      <c r="ABK306" s="379"/>
      <c r="ABL306" s="379"/>
      <c r="ABM306" s="379"/>
      <c r="ABN306" s="379"/>
      <c r="ABO306" s="379"/>
      <c r="ABP306" s="379"/>
      <c r="ABQ306" s="379"/>
      <c r="ABR306" s="379"/>
      <c r="ABS306" s="379"/>
      <c r="ABT306" s="379"/>
      <c r="ABU306" s="379"/>
      <c r="ABV306" s="379"/>
      <c r="ABW306" s="379"/>
      <c r="ABX306" s="379"/>
      <c r="ABY306" s="379"/>
      <c r="ABZ306" s="379"/>
      <c r="ACA306" s="379"/>
      <c r="ACB306" s="379"/>
      <c r="ACC306" s="379"/>
      <c r="ACD306" s="379"/>
      <c r="ACE306" s="379"/>
      <c r="ACF306" s="379"/>
      <c r="ACG306" s="379"/>
      <c r="ACH306" s="379"/>
      <c r="ACI306" s="379"/>
      <c r="ACJ306" s="379"/>
      <c r="ACK306" s="379"/>
      <c r="ACL306" s="379"/>
      <c r="ACM306" s="379"/>
      <c r="ACN306" s="379"/>
      <c r="ACO306" s="379"/>
      <c r="ACP306" s="379"/>
      <c r="ACQ306" s="379"/>
      <c r="ACR306" s="379"/>
      <c r="ACS306" s="379"/>
      <c r="ACT306" s="379"/>
      <c r="ACU306" s="379"/>
      <c r="ACV306" s="379"/>
      <c r="ACW306" s="379"/>
      <c r="ACX306" s="379"/>
      <c r="ACY306" s="379"/>
      <c r="ACZ306" s="379"/>
      <c r="ADA306" s="379"/>
      <c r="ADB306" s="379"/>
      <c r="ADC306" s="379"/>
      <c r="ADD306" s="379"/>
      <c r="ADE306" s="379"/>
      <c r="ADF306" s="379"/>
      <c r="ADG306" s="379"/>
      <c r="ADH306" s="379"/>
      <c r="ADI306" s="379"/>
      <c r="ADJ306" s="379"/>
      <c r="ADK306" s="379"/>
      <c r="ADL306" s="379"/>
      <c r="ADM306" s="379"/>
      <c r="ADN306" s="379"/>
      <c r="ADO306" s="379"/>
      <c r="ADP306" s="379"/>
      <c r="ADQ306" s="379"/>
      <c r="ADR306" s="379"/>
      <c r="ADS306" s="379"/>
      <c r="ADT306" s="379"/>
      <c r="ADU306" s="379"/>
      <c r="ADV306" s="379"/>
      <c r="ADW306" s="379"/>
      <c r="ADX306" s="379"/>
      <c r="ADY306" s="379"/>
      <c r="ADZ306" s="379"/>
      <c r="AEA306" s="379"/>
      <c r="AEB306" s="379"/>
      <c r="AEC306" s="379"/>
      <c r="AED306" s="379"/>
      <c r="AEE306" s="379"/>
      <c r="AEF306" s="379"/>
      <c r="AEG306" s="379"/>
      <c r="AEH306" s="379"/>
      <c r="AEI306" s="379"/>
      <c r="AEJ306" s="379"/>
      <c r="AEK306" s="379"/>
      <c r="AEL306" s="379"/>
      <c r="AEM306" s="379"/>
      <c r="AEN306" s="379"/>
      <c r="AEO306" s="379"/>
      <c r="AEP306" s="379"/>
      <c r="AEQ306" s="379"/>
      <c r="AER306" s="379"/>
      <c r="AES306" s="379"/>
      <c r="AET306" s="379"/>
      <c r="AEU306" s="379"/>
      <c r="AEV306" s="379"/>
      <c r="AEW306" s="379"/>
      <c r="AEX306" s="379"/>
      <c r="AEY306" s="379"/>
      <c r="AEZ306" s="379"/>
      <c r="AFA306" s="379"/>
      <c r="AFB306" s="379"/>
      <c r="AFC306" s="379"/>
      <c r="AFD306" s="379"/>
      <c r="AFE306" s="379"/>
      <c r="AFF306" s="379"/>
      <c r="AFG306" s="379"/>
      <c r="AFH306" s="379"/>
      <c r="AFI306" s="379"/>
      <c r="AFJ306" s="379"/>
      <c r="AFK306" s="379"/>
      <c r="AFL306" s="379"/>
      <c r="AFM306" s="379"/>
      <c r="AFN306" s="379"/>
      <c r="AFO306" s="379"/>
      <c r="AFP306" s="379"/>
      <c r="AFQ306" s="379"/>
      <c r="AFR306" s="379"/>
      <c r="AFS306" s="379"/>
      <c r="AFT306" s="379"/>
      <c r="AFU306" s="379"/>
      <c r="AFV306" s="379"/>
      <c r="AFW306" s="379"/>
      <c r="AFX306" s="379"/>
      <c r="AFY306" s="379"/>
      <c r="AFZ306" s="379"/>
      <c r="AGA306" s="379"/>
      <c r="AGB306" s="379"/>
      <c r="AGC306" s="379"/>
      <c r="AGD306" s="379"/>
      <c r="AGE306" s="379"/>
      <c r="AGF306" s="379"/>
      <c r="AGG306" s="379"/>
      <c r="AGH306" s="379"/>
      <c r="AGI306" s="379"/>
      <c r="AGJ306" s="379"/>
      <c r="AGK306" s="379"/>
      <c r="AGL306" s="379"/>
      <c r="AGM306" s="379"/>
      <c r="AGN306" s="379"/>
      <c r="AGO306" s="379"/>
      <c r="AGP306" s="379"/>
      <c r="AGQ306" s="379"/>
      <c r="AGR306" s="379"/>
      <c r="AGS306" s="379"/>
      <c r="AGT306" s="379"/>
      <c r="AGU306" s="379"/>
      <c r="AGV306" s="379"/>
      <c r="AGW306" s="379"/>
      <c r="AGX306" s="379"/>
      <c r="AGY306" s="379"/>
      <c r="AGZ306" s="379"/>
      <c r="AHA306" s="379"/>
      <c r="AHB306" s="379"/>
      <c r="AHC306" s="379"/>
      <c r="AHD306" s="379"/>
      <c r="AHE306" s="379"/>
      <c r="AHF306" s="379"/>
      <c r="AHG306" s="379"/>
      <c r="AHH306" s="379"/>
      <c r="AHI306" s="379"/>
      <c r="AHJ306" s="379"/>
      <c r="AHK306" s="379"/>
      <c r="AHL306" s="379"/>
      <c r="AHM306" s="379"/>
      <c r="AHN306" s="379"/>
      <c r="AHO306" s="379"/>
      <c r="AHP306" s="379"/>
      <c r="AHQ306" s="379"/>
      <c r="AHR306" s="379"/>
      <c r="AHS306" s="379"/>
      <c r="AHT306" s="379"/>
      <c r="AHU306" s="379"/>
      <c r="AHV306" s="379"/>
      <c r="AHW306" s="379"/>
      <c r="AHX306" s="379"/>
      <c r="AHY306" s="379"/>
      <c r="AHZ306" s="379"/>
      <c r="AIA306" s="379"/>
      <c r="AIB306" s="379"/>
      <c r="AIC306" s="379"/>
      <c r="AID306" s="379"/>
      <c r="AIE306" s="379"/>
      <c r="AIF306" s="379"/>
      <c r="AIG306" s="379"/>
      <c r="AIH306" s="379"/>
      <c r="AII306" s="379"/>
      <c r="AIJ306" s="379"/>
      <c r="AIK306" s="379"/>
      <c r="AIL306" s="379"/>
      <c r="AIM306" s="379"/>
      <c r="AIN306" s="379"/>
      <c r="AIO306" s="379"/>
      <c r="AIP306" s="379"/>
      <c r="AIQ306" s="379"/>
      <c r="AIR306" s="379"/>
      <c r="AIS306" s="379"/>
      <c r="AIT306" s="379"/>
      <c r="AIU306" s="379"/>
      <c r="AIV306" s="379"/>
      <c r="AIW306" s="379"/>
      <c r="AIX306" s="379"/>
      <c r="AIY306" s="379"/>
      <c r="AIZ306" s="379"/>
      <c r="AJA306" s="379"/>
      <c r="AJB306" s="379"/>
      <c r="AJC306" s="379"/>
      <c r="AJD306" s="379"/>
      <c r="AJE306" s="379"/>
      <c r="AJF306" s="379"/>
      <c r="AJG306" s="379"/>
      <c r="AJH306" s="379"/>
      <c r="AJI306" s="379"/>
      <c r="AJJ306" s="379"/>
      <c r="AJK306" s="379"/>
      <c r="AJL306" s="379"/>
      <c r="AJM306" s="379"/>
      <c r="AJN306" s="379"/>
      <c r="AJO306" s="379"/>
      <c r="AJP306" s="379"/>
      <c r="AJQ306" s="379"/>
      <c r="AJR306" s="379"/>
      <c r="AJS306" s="379"/>
      <c r="AJT306" s="379"/>
      <c r="AJU306" s="379"/>
      <c r="AJV306" s="379"/>
      <c r="AJW306" s="379"/>
      <c r="AJX306" s="379"/>
      <c r="AJY306" s="379"/>
      <c r="AJZ306" s="379"/>
      <c r="AKA306" s="379"/>
      <c r="AKB306" s="379"/>
      <c r="AKC306" s="379"/>
      <c r="AKD306" s="379"/>
      <c r="AKE306" s="379"/>
      <c r="AKF306" s="379"/>
      <c r="AKG306" s="379"/>
      <c r="AKH306" s="379"/>
      <c r="AKI306" s="379"/>
      <c r="AKJ306" s="379"/>
      <c r="AKK306" s="379"/>
      <c r="AKL306" s="379"/>
      <c r="AKM306" s="379"/>
      <c r="AKN306" s="379"/>
      <c r="AKO306" s="379"/>
      <c r="AKP306" s="379"/>
      <c r="AKQ306" s="379"/>
      <c r="AKR306" s="379"/>
      <c r="AKS306" s="379"/>
      <c r="AKT306" s="379"/>
      <c r="AKU306" s="379"/>
      <c r="AKV306" s="379"/>
      <c r="AKW306" s="379"/>
      <c r="AKX306" s="379"/>
      <c r="AKY306" s="379"/>
      <c r="AKZ306" s="379"/>
      <c r="ALA306" s="379"/>
      <c r="ALB306" s="379"/>
      <c r="ALC306" s="379"/>
      <c r="ALD306" s="379"/>
      <c r="ALE306" s="379"/>
      <c r="ALF306" s="379"/>
      <c r="ALG306" s="379"/>
      <c r="ALH306" s="379"/>
      <c r="ALI306" s="379"/>
      <c r="ALJ306" s="379"/>
      <c r="ALK306" s="379"/>
      <c r="ALL306" s="379"/>
      <c r="ALM306" s="379"/>
      <c r="ALN306" s="379"/>
      <c r="ALO306" s="379"/>
      <c r="ALP306" s="379"/>
      <c r="ALQ306" s="379"/>
      <c r="ALR306" s="379"/>
      <c r="ALS306" s="379"/>
      <c r="ALT306" s="379"/>
      <c r="ALU306" s="379"/>
      <c r="ALV306" s="379"/>
      <c r="ALW306" s="379"/>
      <c r="ALX306" s="379"/>
      <c r="ALY306" s="379"/>
      <c r="ALZ306" s="379"/>
      <c r="AMA306" s="379"/>
      <c r="AMB306" s="379"/>
      <c r="AMC306" s="379"/>
      <c r="AMD306" s="379"/>
      <c r="AME306" s="379"/>
      <c r="AMF306" s="379"/>
      <c r="AMG306" s="379"/>
      <c r="AMH306" s="379"/>
      <c r="AMI306" s="379"/>
      <c r="AMJ306" s="379"/>
      <c r="AMK306" s="379"/>
      <c r="AML306" s="379"/>
      <c r="AMM306" s="379"/>
      <c r="AMN306" s="379"/>
      <c r="AMO306" s="379"/>
      <c r="AMP306" s="379"/>
      <c r="AMQ306" s="379"/>
      <c r="AMR306" s="379"/>
      <c r="AMS306" s="379"/>
      <c r="AMT306" s="379"/>
      <c r="AMU306" s="379"/>
    </row>
    <row r="307" spans="1:1035" s="343" customFormat="1" ht="15" x14ac:dyDescent="0.25">
      <c r="A307" s="664">
        <v>45567</v>
      </c>
      <c r="B307" s="665">
        <v>0</v>
      </c>
      <c r="C307" s="666">
        <v>0.154</v>
      </c>
      <c r="D307" s="667">
        <v>45598</v>
      </c>
      <c r="E307" s="668">
        <v>0</v>
      </c>
      <c r="F307" s="668">
        <v>0.33700000000000002</v>
      </c>
      <c r="G307" s="669">
        <v>45628</v>
      </c>
      <c r="H307" s="665">
        <v>0</v>
      </c>
      <c r="I307" s="665">
        <v>0.26100000000000001</v>
      </c>
      <c r="J307" s="667">
        <v>45659</v>
      </c>
      <c r="K307" s="668">
        <v>0</v>
      </c>
      <c r="L307" s="670">
        <v>0.19900000000000001</v>
      </c>
      <c r="M307" s="671">
        <v>45690</v>
      </c>
      <c r="N307" s="665">
        <v>0</v>
      </c>
      <c r="O307" s="665">
        <v>0.21099999999999999</v>
      </c>
      <c r="P307" s="672">
        <v>45718</v>
      </c>
      <c r="Q307" s="673">
        <v>0.1</v>
      </c>
      <c r="R307" s="674">
        <v>0.2</v>
      </c>
      <c r="S307" s="671">
        <v>45749</v>
      </c>
      <c r="T307" s="665">
        <v>0</v>
      </c>
      <c r="U307" s="665">
        <v>0.35099999999999998</v>
      </c>
      <c r="V307" s="675">
        <v>45779</v>
      </c>
      <c r="W307" s="676">
        <v>0.3</v>
      </c>
      <c r="X307" s="677">
        <v>2.41</v>
      </c>
      <c r="Y307" s="678">
        <v>45810</v>
      </c>
      <c r="Z307" s="676">
        <v>0</v>
      </c>
      <c r="AA307" s="677">
        <v>2.1549999999999998</v>
      </c>
      <c r="AB307" s="679">
        <v>45840</v>
      </c>
      <c r="AC307" s="658"/>
      <c r="AD307" s="658"/>
      <c r="AE307" s="652">
        <v>0</v>
      </c>
      <c r="AF307" s="680">
        <v>0.64900000000000002</v>
      </c>
      <c r="AG307" s="681">
        <v>45871</v>
      </c>
      <c r="AH307" s="681"/>
      <c r="AI307" s="681"/>
      <c r="AJ307" s="381">
        <v>0</v>
      </c>
      <c r="AK307" s="381">
        <v>0.27100000000000002</v>
      </c>
      <c r="AL307" s="382">
        <v>0.151</v>
      </c>
      <c r="AM307" s="682"/>
      <c r="AN307" s="682"/>
      <c r="AO307" s="683">
        <v>45902</v>
      </c>
      <c r="AP307" s="652">
        <v>0</v>
      </c>
      <c r="AQ307" s="684">
        <v>0.19600000000000001</v>
      </c>
      <c r="AR307" s="685"/>
      <c r="AS307" s="685"/>
      <c r="AT307" s="379"/>
      <c r="AU307" s="379"/>
      <c r="AV307" s="379"/>
      <c r="AW307" s="379"/>
      <c r="AX307" s="379"/>
      <c r="AY307" s="379"/>
      <c r="AZ307" s="379"/>
      <c r="BA307" s="379"/>
      <c r="BB307" s="379"/>
      <c r="BC307" s="379"/>
      <c r="BD307" s="379"/>
      <c r="BE307" s="379"/>
      <c r="BF307" s="379"/>
      <c r="BG307" s="379"/>
      <c r="BH307" s="379"/>
      <c r="BI307" s="379"/>
      <c r="BJ307" s="379"/>
      <c r="BK307" s="379"/>
      <c r="BL307" s="379"/>
      <c r="BM307" s="379"/>
      <c r="BN307" s="379"/>
      <c r="BO307" s="379"/>
      <c r="BP307" s="379"/>
      <c r="BQ307" s="379"/>
      <c r="BR307" s="379"/>
      <c r="BS307" s="379"/>
      <c r="BT307" s="379"/>
      <c r="BU307" s="379"/>
      <c r="BV307" s="379"/>
      <c r="BW307" s="379"/>
      <c r="BX307" s="379"/>
      <c r="BY307" s="379"/>
      <c r="BZ307" s="379"/>
      <c r="CA307" s="379"/>
      <c r="CB307" s="379"/>
      <c r="CC307" s="379"/>
      <c r="CD307" s="379"/>
      <c r="CE307" s="379"/>
      <c r="CF307" s="379"/>
      <c r="CG307" s="379"/>
      <c r="CH307" s="379"/>
      <c r="CI307" s="379"/>
      <c r="CJ307" s="379"/>
      <c r="CK307" s="379"/>
      <c r="CL307" s="379"/>
      <c r="CM307" s="379"/>
      <c r="CN307" s="379"/>
      <c r="CO307" s="379"/>
      <c r="CP307" s="379"/>
      <c r="CQ307" s="379"/>
      <c r="CR307" s="379"/>
      <c r="CS307" s="379"/>
      <c r="CT307" s="379"/>
      <c r="CU307" s="379"/>
      <c r="CV307" s="379"/>
      <c r="CW307" s="379"/>
      <c r="CX307" s="379"/>
      <c r="CY307" s="379"/>
      <c r="CZ307" s="379"/>
      <c r="DA307" s="379"/>
      <c r="DB307" s="379"/>
      <c r="DC307" s="379"/>
      <c r="DD307" s="379"/>
      <c r="DE307" s="379"/>
      <c r="DF307" s="379"/>
      <c r="DG307" s="379"/>
      <c r="DH307" s="379"/>
      <c r="DI307" s="379"/>
      <c r="DJ307" s="379"/>
      <c r="DK307" s="379"/>
      <c r="DL307" s="379"/>
      <c r="DM307" s="379"/>
      <c r="DN307" s="379"/>
      <c r="DO307" s="379"/>
      <c r="DP307" s="379"/>
      <c r="DQ307" s="379"/>
      <c r="DR307" s="379"/>
      <c r="DS307" s="379"/>
      <c r="DT307" s="379"/>
      <c r="DU307" s="379"/>
      <c r="DV307" s="379"/>
      <c r="DW307" s="379"/>
      <c r="DX307" s="379"/>
      <c r="DY307" s="379"/>
      <c r="DZ307" s="379"/>
      <c r="EA307" s="379"/>
      <c r="EB307" s="379"/>
      <c r="EC307" s="379"/>
      <c r="ED307" s="379"/>
      <c r="EE307" s="379"/>
      <c r="EF307" s="379"/>
      <c r="EG307" s="379"/>
      <c r="EH307" s="379"/>
      <c r="EI307" s="379"/>
      <c r="EJ307" s="379"/>
      <c r="EK307" s="379"/>
      <c r="EL307" s="379"/>
      <c r="EM307" s="379"/>
      <c r="EN307" s="379"/>
      <c r="EO307" s="379"/>
      <c r="EP307" s="379"/>
      <c r="EQ307" s="379"/>
      <c r="ER307" s="379"/>
      <c r="ES307" s="379"/>
      <c r="ET307" s="379"/>
      <c r="EU307" s="379"/>
      <c r="EV307" s="379"/>
      <c r="EW307" s="379"/>
      <c r="EX307" s="379"/>
      <c r="EY307" s="379"/>
      <c r="EZ307" s="379"/>
      <c r="FA307" s="379"/>
      <c r="FB307" s="379"/>
      <c r="FC307" s="379"/>
      <c r="FD307" s="379"/>
      <c r="FE307" s="379"/>
      <c r="FF307" s="379"/>
      <c r="FG307" s="379"/>
      <c r="FH307" s="379"/>
      <c r="FI307" s="379"/>
      <c r="FJ307" s="379"/>
      <c r="FK307" s="379"/>
      <c r="FL307" s="379"/>
      <c r="FM307" s="379"/>
      <c r="FN307" s="379"/>
      <c r="FO307" s="379"/>
      <c r="FP307" s="379"/>
      <c r="FQ307" s="379"/>
      <c r="FR307" s="379"/>
      <c r="FS307" s="379"/>
      <c r="FT307" s="379"/>
      <c r="FU307" s="379"/>
      <c r="FV307" s="379"/>
      <c r="FW307" s="379"/>
      <c r="FX307" s="379"/>
      <c r="FY307" s="379"/>
      <c r="FZ307" s="379"/>
      <c r="GA307" s="379"/>
      <c r="GB307" s="379"/>
      <c r="GC307" s="379"/>
      <c r="GD307" s="379"/>
      <c r="GE307" s="379"/>
      <c r="GF307" s="379"/>
      <c r="GG307" s="379"/>
      <c r="GH307" s="379"/>
      <c r="GI307" s="379"/>
      <c r="GJ307" s="379"/>
      <c r="GK307" s="379"/>
      <c r="GL307" s="379"/>
      <c r="GM307" s="379"/>
      <c r="GN307" s="379"/>
      <c r="GO307" s="379"/>
      <c r="GP307" s="379"/>
      <c r="GQ307" s="379"/>
      <c r="GR307" s="379"/>
      <c r="GS307" s="379"/>
      <c r="GT307" s="379"/>
      <c r="GU307" s="379"/>
      <c r="GV307" s="379"/>
      <c r="GW307" s="379"/>
      <c r="GX307" s="379"/>
      <c r="GY307" s="379"/>
      <c r="GZ307" s="379"/>
      <c r="HA307" s="379"/>
      <c r="HB307" s="379"/>
      <c r="HC307" s="379"/>
      <c r="HD307" s="379"/>
      <c r="HE307" s="379"/>
      <c r="HF307" s="379"/>
      <c r="HG307" s="379"/>
      <c r="HH307" s="379"/>
      <c r="HI307" s="379"/>
      <c r="HJ307" s="379"/>
      <c r="HK307" s="379"/>
      <c r="HL307" s="379"/>
      <c r="HM307" s="379"/>
      <c r="HN307" s="379"/>
      <c r="HO307" s="379"/>
      <c r="HP307" s="379"/>
      <c r="HQ307" s="379"/>
      <c r="HR307" s="379"/>
      <c r="HS307" s="379"/>
      <c r="HT307" s="379"/>
      <c r="HU307" s="379"/>
      <c r="HV307" s="379"/>
      <c r="HW307" s="379"/>
      <c r="HX307" s="379"/>
      <c r="HY307" s="379"/>
      <c r="HZ307" s="379"/>
      <c r="IA307" s="379"/>
      <c r="IB307" s="379"/>
      <c r="IC307" s="379"/>
      <c r="ID307" s="379"/>
      <c r="IE307" s="379"/>
      <c r="IF307" s="379"/>
      <c r="IG307" s="379"/>
      <c r="IH307" s="379"/>
      <c r="II307" s="379"/>
      <c r="IJ307" s="379"/>
      <c r="IK307" s="379"/>
      <c r="IL307" s="379"/>
      <c r="IM307" s="379"/>
      <c r="IN307" s="379"/>
      <c r="IO307" s="379"/>
      <c r="IP307" s="379"/>
      <c r="IQ307" s="379"/>
      <c r="IR307" s="379"/>
      <c r="IS307" s="379"/>
      <c r="IT307" s="379"/>
      <c r="IU307" s="379"/>
      <c r="IV307" s="379"/>
      <c r="IW307" s="379"/>
      <c r="IX307" s="379"/>
      <c r="IY307" s="379"/>
      <c r="IZ307" s="379"/>
      <c r="JA307" s="379"/>
      <c r="JB307" s="379"/>
      <c r="JC307" s="379"/>
      <c r="JD307" s="379"/>
      <c r="JE307" s="379"/>
      <c r="JF307" s="379"/>
      <c r="JG307" s="379"/>
      <c r="JH307" s="379"/>
      <c r="JI307" s="379"/>
      <c r="JJ307" s="379"/>
      <c r="JK307" s="379"/>
      <c r="JL307" s="379"/>
      <c r="JM307" s="379"/>
      <c r="JN307" s="379"/>
      <c r="JO307" s="379"/>
      <c r="JP307" s="379"/>
      <c r="JQ307" s="379"/>
      <c r="JR307" s="379"/>
      <c r="JS307" s="379"/>
      <c r="JT307" s="379"/>
      <c r="JU307" s="379"/>
      <c r="JV307" s="379"/>
      <c r="JW307" s="379"/>
      <c r="JX307" s="379"/>
      <c r="JY307" s="379"/>
      <c r="JZ307" s="379"/>
      <c r="KA307" s="379"/>
      <c r="KB307" s="379"/>
      <c r="KC307" s="379"/>
      <c r="KD307" s="379"/>
      <c r="KE307" s="379"/>
      <c r="KF307" s="379"/>
      <c r="KG307" s="379"/>
      <c r="KH307" s="379"/>
      <c r="KI307" s="379"/>
      <c r="KJ307" s="379"/>
      <c r="KK307" s="379"/>
      <c r="KL307" s="379"/>
      <c r="KM307" s="379"/>
      <c r="KN307" s="379"/>
      <c r="KO307" s="379"/>
      <c r="KP307" s="379"/>
      <c r="KQ307" s="379"/>
      <c r="KR307" s="379"/>
      <c r="KS307" s="379"/>
      <c r="KT307" s="379"/>
      <c r="KU307" s="379"/>
      <c r="KV307" s="379"/>
      <c r="KW307" s="379"/>
      <c r="KX307" s="379"/>
      <c r="KY307" s="379"/>
      <c r="KZ307" s="379"/>
      <c r="LA307" s="379"/>
      <c r="LB307" s="379"/>
      <c r="LC307" s="379"/>
      <c r="LD307" s="379"/>
      <c r="LE307" s="379"/>
      <c r="LF307" s="379"/>
      <c r="LG307" s="379"/>
      <c r="LH307" s="379"/>
      <c r="LI307" s="379"/>
      <c r="LJ307" s="379"/>
      <c r="LK307" s="379"/>
      <c r="LL307" s="379"/>
      <c r="LM307" s="379"/>
      <c r="LN307" s="379"/>
      <c r="LO307" s="379"/>
      <c r="LP307" s="379"/>
      <c r="LQ307" s="379"/>
      <c r="LR307" s="379"/>
      <c r="LS307" s="379"/>
      <c r="LT307" s="379"/>
      <c r="LU307" s="379"/>
      <c r="LV307" s="379"/>
      <c r="LW307" s="379"/>
      <c r="LX307" s="379"/>
      <c r="LY307" s="379"/>
      <c r="LZ307" s="379"/>
      <c r="MA307" s="379"/>
      <c r="MB307" s="379"/>
      <c r="MC307" s="379"/>
      <c r="MD307" s="379"/>
      <c r="ME307" s="379"/>
      <c r="MF307" s="379"/>
      <c r="MG307" s="379"/>
      <c r="MH307" s="379"/>
      <c r="MI307" s="379"/>
      <c r="MJ307" s="379"/>
      <c r="MK307" s="379"/>
      <c r="ML307" s="379"/>
      <c r="MM307" s="379"/>
      <c r="MN307" s="379"/>
      <c r="MO307" s="379"/>
      <c r="MP307" s="379"/>
      <c r="MQ307" s="379"/>
      <c r="MR307" s="379"/>
      <c r="MS307" s="379"/>
      <c r="MT307" s="379"/>
      <c r="MU307" s="379"/>
      <c r="MV307" s="379"/>
      <c r="MW307" s="379"/>
      <c r="MX307" s="379"/>
      <c r="MY307" s="379"/>
      <c r="MZ307" s="379"/>
      <c r="NA307" s="379"/>
      <c r="NB307" s="379"/>
      <c r="NC307" s="379"/>
      <c r="ND307" s="379"/>
      <c r="NE307" s="379"/>
      <c r="NF307" s="379"/>
      <c r="NG307" s="379"/>
      <c r="NH307" s="379"/>
      <c r="NI307" s="379"/>
      <c r="NJ307" s="379"/>
      <c r="NK307" s="379"/>
      <c r="NL307" s="379"/>
      <c r="NM307" s="379"/>
      <c r="NN307" s="379"/>
      <c r="NO307" s="379"/>
      <c r="NP307" s="379"/>
      <c r="NQ307" s="379"/>
      <c r="NR307" s="379"/>
      <c r="NS307" s="379"/>
      <c r="NT307" s="379"/>
      <c r="NU307" s="379"/>
      <c r="NV307" s="379"/>
      <c r="NW307" s="379"/>
      <c r="NX307" s="379"/>
      <c r="NY307" s="379"/>
      <c r="NZ307" s="379"/>
      <c r="OA307" s="379"/>
      <c r="OB307" s="379"/>
      <c r="OC307" s="379"/>
      <c r="OD307" s="379"/>
      <c r="OE307" s="379"/>
      <c r="OF307" s="379"/>
      <c r="OG307" s="379"/>
      <c r="OH307" s="379"/>
      <c r="OI307" s="379"/>
      <c r="OJ307" s="379"/>
      <c r="OK307" s="379"/>
      <c r="OL307" s="379"/>
      <c r="OM307" s="379"/>
      <c r="ON307" s="379"/>
      <c r="OO307" s="379"/>
      <c r="OP307" s="379"/>
      <c r="OQ307" s="379"/>
      <c r="OR307" s="379"/>
      <c r="OS307" s="379"/>
      <c r="OT307" s="379"/>
      <c r="OU307" s="379"/>
      <c r="OV307" s="379"/>
      <c r="OW307" s="379"/>
      <c r="OX307" s="379"/>
      <c r="OY307" s="379"/>
      <c r="OZ307" s="379"/>
      <c r="PA307" s="379"/>
      <c r="PB307" s="379"/>
      <c r="PC307" s="379"/>
      <c r="PD307" s="379"/>
      <c r="PE307" s="379"/>
      <c r="PF307" s="379"/>
      <c r="PG307" s="379"/>
      <c r="PH307" s="379"/>
      <c r="PI307" s="379"/>
      <c r="PJ307" s="379"/>
      <c r="PK307" s="379"/>
      <c r="PL307" s="379"/>
      <c r="PM307" s="379"/>
      <c r="PN307" s="379"/>
      <c r="PO307" s="379"/>
      <c r="PP307" s="379"/>
      <c r="PQ307" s="379"/>
      <c r="PR307" s="379"/>
      <c r="PS307" s="379"/>
      <c r="PT307" s="379"/>
      <c r="PU307" s="379"/>
      <c r="PV307" s="379"/>
      <c r="PW307" s="379"/>
      <c r="PX307" s="379"/>
      <c r="PY307" s="379"/>
      <c r="PZ307" s="379"/>
      <c r="QA307" s="379"/>
      <c r="QB307" s="379"/>
      <c r="QC307" s="379"/>
      <c r="QD307" s="379"/>
      <c r="QE307" s="379"/>
      <c r="QF307" s="379"/>
      <c r="QG307" s="379"/>
      <c r="QH307" s="379"/>
      <c r="QI307" s="379"/>
      <c r="QJ307" s="379"/>
      <c r="QK307" s="379"/>
      <c r="QL307" s="379"/>
      <c r="QM307" s="379"/>
      <c r="QN307" s="379"/>
      <c r="QO307" s="379"/>
      <c r="QP307" s="379"/>
      <c r="QQ307" s="379"/>
      <c r="QR307" s="379"/>
      <c r="QS307" s="379"/>
      <c r="QT307" s="379"/>
      <c r="QU307" s="379"/>
      <c r="QV307" s="379"/>
      <c r="QW307" s="379"/>
      <c r="QX307" s="379"/>
      <c r="QY307" s="379"/>
      <c r="QZ307" s="379"/>
      <c r="RA307" s="379"/>
      <c r="RB307" s="379"/>
      <c r="RC307" s="379"/>
      <c r="RD307" s="379"/>
      <c r="RE307" s="379"/>
      <c r="RF307" s="379"/>
      <c r="RG307" s="379"/>
      <c r="RH307" s="379"/>
      <c r="RI307" s="379"/>
      <c r="RJ307" s="379"/>
      <c r="RK307" s="379"/>
      <c r="RL307" s="379"/>
      <c r="RM307" s="379"/>
      <c r="RN307" s="379"/>
      <c r="RO307" s="379"/>
      <c r="RP307" s="379"/>
      <c r="RQ307" s="379"/>
      <c r="RR307" s="379"/>
      <c r="RS307" s="379"/>
      <c r="RT307" s="379"/>
      <c r="RU307" s="379"/>
      <c r="RV307" s="379"/>
      <c r="RW307" s="379"/>
      <c r="RX307" s="379"/>
      <c r="RY307" s="379"/>
      <c r="RZ307" s="379"/>
      <c r="SA307" s="379"/>
      <c r="SB307" s="379"/>
      <c r="SC307" s="379"/>
      <c r="SD307" s="379"/>
      <c r="SE307" s="379"/>
      <c r="SF307" s="379"/>
      <c r="SG307" s="379"/>
      <c r="SH307" s="379"/>
      <c r="SI307" s="379"/>
      <c r="SJ307" s="379"/>
      <c r="SK307" s="379"/>
      <c r="SL307" s="379"/>
      <c r="SM307" s="379"/>
      <c r="SN307" s="379"/>
      <c r="SO307" s="379"/>
      <c r="SP307" s="379"/>
      <c r="SQ307" s="379"/>
      <c r="SR307" s="379"/>
      <c r="SS307" s="379"/>
      <c r="ST307" s="379"/>
      <c r="SU307" s="379"/>
      <c r="SV307" s="379"/>
      <c r="SW307" s="379"/>
      <c r="SX307" s="379"/>
      <c r="SY307" s="379"/>
      <c r="SZ307" s="379"/>
      <c r="TA307" s="379"/>
      <c r="TB307" s="379"/>
      <c r="TC307" s="379"/>
      <c r="TD307" s="379"/>
      <c r="TE307" s="379"/>
      <c r="TF307" s="379"/>
      <c r="TG307" s="379"/>
      <c r="TH307" s="379"/>
      <c r="TI307" s="379"/>
      <c r="TJ307" s="379"/>
      <c r="TK307" s="379"/>
      <c r="TL307" s="379"/>
      <c r="TM307" s="379"/>
      <c r="TN307" s="379"/>
      <c r="TO307" s="379"/>
      <c r="TP307" s="379"/>
      <c r="TQ307" s="379"/>
      <c r="TR307" s="379"/>
      <c r="TS307" s="379"/>
      <c r="TT307" s="379"/>
      <c r="TU307" s="379"/>
      <c r="TV307" s="379"/>
      <c r="TW307" s="379"/>
      <c r="TX307" s="379"/>
      <c r="TY307" s="379"/>
      <c r="TZ307" s="379"/>
      <c r="UA307" s="379"/>
      <c r="UB307" s="379"/>
      <c r="UC307" s="379"/>
      <c r="UD307" s="379"/>
      <c r="UE307" s="379"/>
      <c r="UF307" s="379"/>
      <c r="UG307" s="379"/>
      <c r="UH307" s="379"/>
      <c r="UI307" s="379"/>
      <c r="UJ307" s="379"/>
      <c r="UK307" s="379"/>
      <c r="UL307" s="379"/>
      <c r="UM307" s="379"/>
      <c r="UN307" s="379"/>
      <c r="UO307" s="379"/>
      <c r="UP307" s="379"/>
      <c r="UQ307" s="379"/>
      <c r="UR307" s="379"/>
      <c r="US307" s="379"/>
      <c r="UT307" s="379"/>
      <c r="UU307" s="379"/>
      <c r="UV307" s="379"/>
      <c r="UW307" s="379"/>
      <c r="UX307" s="379"/>
      <c r="UY307" s="379"/>
      <c r="UZ307" s="379"/>
      <c r="VA307" s="379"/>
      <c r="VB307" s="379"/>
      <c r="VC307" s="379"/>
      <c r="VD307" s="379"/>
      <c r="VE307" s="379"/>
      <c r="VF307" s="379"/>
      <c r="VG307" s="379"/>
      <c r="VH307" s="379"/>
      <c r="VI307" s="379"/>
      <c r="VJ307" s="379"/>
      <c r="VK307" s="379"/>
      <c r="VL307" s="379"/>
      <c r="VM307" s="379"/>
      <c r="VN307" s="379"/>
      <c r="VO307" s="379"/>
      <c r="VP307" s="379"/>
      <c r="VQ307" s="379"/>
      <c r="VR307" s="379"/>
      <c r="VS307" s="379"/>
      <c r="VT307" s="379"/>
      <c r="VU307" s="379"/>
      <c r="VV307" s="379"/>
      <c r="VW307" s="379"/>
      <c r="VX307" s="379"/>
      <c r="VY307" s="379"/>
      <c r="VZ307" s="379"/>
      <c r="WA307" s="379"/>
      <c r="WB307" s="379"/>
      <c r="WC307" s="379"/>
      <c r="WD307" s="379"/>
      <c r="WE307" s="379"/>
      <c r="WF307" s="379"/>
      <c r="WG307" s="379"/>
      <c r="WH307" s="379"/>
      <c r="WI307" s="379"/>
      <c r="WJ307" s="379"/>
      <c r="WK307" s="379"/>
      <c r="WL307" s="379"/>
      <c r="WM307" s="379"/>
      <c r="WN307" s="379"/>
      <c r="WO307" s="379"/>
      <c r="WP307" s="379"/>
      <c r="WQ307" s="379"/>
      <c r="WR307" s="379"/>
      <c r="WS307" s="379"/>
      <c r="WT307" s="379"/>
      <c r="WU307" s="379"/>
      <c r="WV307" s="379"/>
      <c r="WW307" s="379"/>
      <c r="WX307" s="379"/>
      <c r="WY307" s="379"/>
      <c r="WZ307" s="379"/>
      <c r="XA307" s="379"/>
      <c r="XB307" s="379"/>
      <c r="XC307" s="379"/>
      <c r="XD307" s="379"/>
      <c r="XE307" s="379"/>
      <c r="XF307" s="379"/>
      <c r="XG307" s="379"/>
      <c r="XH307" s="379"/>
      <c r="XI307" s="379"/>
      <c r="XJ307" s="379"/>
      <c r="XK307" s="379"/>
      <c r="XL307" s="379"/>
      <c r="XM307" s="379"/>
      <c r="XN307" s="379"/>
      <c r="XO307" s="379"/>
      <c r="XP307" s="379"/>
      <c r="XQ307" s="379"/>
      <c r="XR307" s="379"/>
      <c r="XS307" s="379"/>
      <c r="XT307" s="379"/>
      <c r="XU307" s="379"/>
      <c r="XV307" s="379"/>
      <c r="XW307" s="379"/>
      <c r="XX307" s="379"/>
      <c r="XY307" s="379"/>
      <c r="XZ307" s="379"/>
      <c r="YA307" s="379"/>
      <c r="YB307" s="379"/>
      <c r="YC307" s="379"/>
      <c r="YD307" s="379"/>
      <c r="YE307" s="379"/>
      <c r="YF307" s="379"/>
      <c r="YG307" s="379"/>
      <c r="YH307" s="379"/>
      <c r="YI307" s="379"/>
      <c r="YJ307" s="379"/>
      <c r="YK307" s="379"/>
      <c r="YL307" s="379"/>
      <c r="YM307" s="379"/>
      <c r="YN307" s="379"/>
      <c r="YO307" s="379"/>
      <c r="YP307" s="379"/>
      <c r="YQ307" s="379"/>
      <c r="YR307" s="379"/>
      <c r="YS307" s="379"/>
      <c r="YT307" s="379"/>
      <c r="YU307" s="379"/>
      <c r="YV307" s="379"/>
      <c r="YW307" s="379"/>
      <c r="YX307" s="379"/>
      <c r="YY307" s="379"/>
      <c r="YZ307" s="379"/>
      <c r="ZA307" s="379"/>
      <c r="ZB307" s="379"/>
      <c r="ZC307" s="379"/>
      <c r="ZD307" s="379"/>
      <c r="ZE307" s="379"/>
      <c r="ZF307" s="379"/>
      <c r="ZG307" s="379"/>
      <c r="ZH307" s="379"/>
      <c r="ZI307" s="379"/>
      <c r="ZJ307" s="379"/>
      <c r="ZK307" s="379"/>
      <c r="ZL307" s="379"/>
      <c r="ZM307" s="379"/>
      <c r="ZN307" s="379"/>
      <c r="ZO307" s="379"/>
      <c r="ZP307" s="379"/>
      <c r="ZQ307" s="379"/>
      <c r="ZR307" s="379"/>
      <c r="ZS307" s="379"/>
      <c r="ZT307" s="379"/>
      <c r="ZU307" s="379"/>
      <c r="ZV307" s="379"/>
      <c r="ZW307" s="379"/>
      <c r="ZX307" s="379"/>
      <c r="ZY307" s="379"/>
      <c r="ZZ307" s="379"/>
      <c r="AAA307" s="379"/>
      <c r="AAB307" s="379"/>
      <c r="AAC307" s="379"/>
      <c r="AAD307" s="379"/>
      <c r="AAE307" s="379"/>
      <c r="AAF307" s="379"/>
      <c r="AAG307" s="379"/>
      <c r="AAH307" s="379"/>
      <c r="AAI307" s="379"/>
      <c r="AAJ307" s="379"/>
      <c r="AAK307" s="379"/>
      <c r="AAL307" s="379"/>
      <c r="AAM307" s="379"/>
      <c r="AAN307" s="379"/>
      <c r="AAO307" s="379"/>
      <c r="AAP307" s="379"/>
      <c r="AAQ307" s="379"/>
      <c r="AAR307" s="379"/>
      <c r="AAS307" s="379"/>
      <c r="AAT307" s="379"/>
      <c r="AAU307" s="379"/>
      <c r="AAV307" s="379"/>
      <c r="AAW307" s="379"/>
      <c r="AAX307" s="379"/>
      <c r="AAY307" s="379"/>
      <c r="AAZ307" s="379"/>
      <c r="ABA307" s="379"/>
      <c r="ABB307" s="379"/>
      <c r="ABC307" s="379"/>
      <c r="ABD307" s="379"/>
      <c r="ABE307" s="379"/>
      <c r="ABF307" s="379"/>
      <c r="ABG307" s="379"/>
      <c r="ABH307" s="379"/>
      <c r="ABI307" s="379"/>
      <c r="ABJ307" s="379"/>
      <c r="ABK307" s="379"/>
      <c r="ABL307" s="379"/>
      <c r="ABM307" s="379"/>
      <c r="ABN307" s="379"/>
      <c r="ABO307" s="379"/>
      <c r="ABP307" s="379"/>
      <c r="ABQ307" s="379"/>
      <c r="ABR307" s="379"/>
      <c r="ABS307" s="379"/>
      <c r="ABT307" s="379"/>
      <c r="ABU307" s="379"/>
      <c r="ABV307" s="379"/>
      <c r="ABW307" s="379"/>
      <c r="ABX307" s="379"/>
      <c r="ABY307" s="379"/>
      <c r="ABZ307" s="379"/>
      <c r="ACA307" s="379"/>
      <c r="ACB307" s="379"/>
      <c r="ACC307" s="379"/>
      <c r="ACD307" s="379"/>
      <c r="ACE307" s="379"/>
      <c r="ACF307" s="379"/>
      <c r="ACG307" s="379"/>
      <c r="ACH307" s="379"/>
      <c r="ACI307" s="379"/>
      <c r="ACJ307" s="379"/>
      <c r="ACK307" s="379"/>
      <c r="ACL307" s="379"/>
      <c r="ACM307" s="379"/>
      <c r="ACN307" s="379"/>
      <c r="ACO307" s="379"/>
      <c r="ACP307" s="379"/>
      <c r="ACQ307" s="379"/>
      <c r="ACR307" s="379"/>
      <c r="ACS307" s="379"/>
      <c r="ACT307" s="379"/>
      <c r="ACU307" s="379"/>
      <c r="ACV307" s="379"/>
      <c r="ACW307" s="379"/>
      <c r="ACX307" s="379"/>
      <c r="ACY307" s="379"/>
      <c r="ACZ307" s="379"/>
      <c r="ADA307" s="379"/>
      <c r="ADB307" s="379"/>
      <c r="ADC307" s="379"/>
      <c r="ADD307" s="379"/>
      <c r="ADE307" s="379"/>
      <c r="ADF307" s="379"/>
      <c r="ADG307" s="379"/>
      <c r="ADH307" s="379"/>
      <c r="ADI307" s="379"/>
      <c r="ADJ307" s="379"/>
      <c r="ADK307" s="379"/>
      <c r="ADL307" s="379"/>
      <c r="ADM307" s="379"/>
      <c r="ADN307" s="379"/>
      <c r="ADO307" s="379"/>
      <c r="ADP307" s="379"/>
      <c r="ADQ307" s="379"/>
      <c r="ADR307" s="379"/>
      <c r="ADS307" s="379"/>
      <c r="ADT307" s="379"/>
      <c r="ADU307" s="379"/>
      <c r="ADV307" s="379"/>
      <c r="ADW307" s="379"/>
      <c r="ADX307" s="379"/>
      <c r="ADY307" s="379"/>
      <c r="ADZ307" s="379"/>
      <c r="AEA307" s="379"/>
      <c r="AEB307" s="379"/>
      <c r="AEC307" s="379"/>
      <c r="AED307" s="379"/>
      <c r="AEE307" s="379"/>
      <c r="AEF307" s="379"/>
      <c r="AEG307" s="379"/>
      <c r="AEH307" s="379"/>
      <c r="AEI307" s="379"/>
      <c r="AEJ307" s="379"/>
      <c r="AEK307" s="379"/>
      <c r="AEL307" s="379"/>
      <c r="AEM307" s="379"/>
      <c r="AEN307" s="379"/>
      <c r="AEO307" s="379"/>
      <c r="AEP307" s="379"/>
      <c r="AEQ307" s="379"/>
      <c r="AER307" s="379"/>
      <c r="AES307" s="379"/>
      <c r="AET307" s="379"/>
      <c r="AEU307" s="379"/>
      <c r="AEV307" s="379"/>
      <c r="AEW307" s="379"/>
      <c r="AEX307" s="379"/>
      <c r="AEY307" s="379"/>
      <c r="AEZ307" s="379"/>
      <c r="AFA307" s="379"/>
      <c r="AFB307" s="379"/>
      <c r="AFC307" s="379"/>
      <c r="AFD307" s="379"/>
      <c r="AFE307" s="379"/>
      <c r="AFF307" s="379"/>
      <c r="AFG307" s="379"/>
      <c r="AFH307" s="379"/>
      <c r="AFI307" s="379"/>
      <c r="AFJ307" s="379"/>
      <c r="AFK307" s="379"/>
      <c r="AFL307" s="379"/>
      <c r="AFM307" s="379"/>
      <c r="AFN307" s="379"/>
      <c r="AFO307" s="379"/>
      <c r="AFP307" s="379"/>
      <c r="AFQ307" s="379"/>
      <c r="AFR307" s="379"/>
      <c r="AFS307" s="379"/>
      <c r="AFT307" s="379"/>
      <c r="AFU307" s="379"/>
      <c r="AFV307" s="379"/>
      <c r="AFW307" s="379"/>
      <c r="AFX307" s="379"/>
      <c r="AFY307" s="379"/>
      <c r="AFZ307" s="379"/>
      <c r="AGA307" s="379"/>
      <c r="AGB307" s="379"/>
      <c r="AGC307" s="379"/>
      <c r="AGD307" s="379"/>
      <c r="AGE307" s="379"/>
      <c r="AGF307" s="379"/>
      <c r="AGG307" s="379"/>
      <c r="AGH307" s="379"/>
      <c r="AGI307" s="379"/>
      <c r="AGJ307" s="379"/>
      <c r="AGK307" s="379"/>
      <c r="AGL307" s="379"/>
      <c r="AGM307" s="379"/>
      <c r="AGN307" s="379"/>
      <c r="AGO307" s="379"/>
      <c r="AGP307" s="379"/>
      <c r="AGQ307" s="379"/>
      <c r="AGR307" s="379"/>
      <c r="AGS307" s="379"/>
      <c r="AGT307" s="379"/>
      <c r="AGU307" s="379"/>
      <c r="AGV307" s="379"/>
      <c r="AGW307" s="379"/>
      <c r="AGX307" s="379"/>
      <c r="AGY307" s="379"/>
      <c r="AGZ307" s="379"/>
      <c r="AHA307" s="379"/>
      <c r="AHB307" s="379"/>
      <c r="AHC307" s="379"/>
      <c r="AHD307" s="379"/>
      <c r="AHE307" s="379"/>
      <c r="AHF307" s="379"/>
      <c r="AHG307" s="379"/>
      <c r="AHH307" s="379"/>
      <c r="AHI307" s="379"/>
      <c r="AHJ307" s="379"/>
      <c r="AHK307" s="379"/>
      <c r="AHL307" s="379"/>
      <c r="AHM307" s="379"/>
      <c r="AHN307" s="379"/>
      <c r="AHO307" s="379"/>
      <c r="AHP307" s="379"/>
      <c r="AHQ307" s="379"/>
      <c r="AHR307" s="379"/>
      <c r="AHS307" s="379"/>
      <c r="AHT307" s="379"/>
      <c r="AHU307" s="379"/>
      <c r="AHV307" s="379"/>
      <c r="AHW307" s="379"/>
      <c r="AHX307" s="379"/>
      <c r="AHY307" s="379"/>
      <c r="AHZ307" s="379"/>
      <c r="AIA307" s="379"/>
      <c r="AIB307" s="379"/>
      <c r="AIC307" s="379"/>
      <c r="AID307" s="379"/>
      <c r="AIE307" s="379"/>
      <c r="AIF307" s="379"/>
      <c r="AIG307" s="379"/>
      <c r="AIH307" s="379"/>
      <c r="AII307" s="379"/>
      <c r="AIJ307" s="379"/>
      <c r="AIK307" s="379"/>
      <c r="AIL307" s="379"/>
      <c r="AIM307" s="379"/>
      <c r="AIN307" s="379"/>
      <c r="AIO307" s="379"/>
      <c r="AIP307" s="379"/>
      <c r="AIQ307" s="379"/>
      <c r="AIR307" s="379"/>
      <c r="AIS307" s="379"/>
      <c r="AIT307" s="379"/>
      <c r="AIU307" s="379"/>
      <c r="AIV307" s="379"/>
      <c r="AIW307" s="379"/>
      <c r="AIX307" s="379"/>
      <c r="AIY307" s="379"/>
      <c r="AIZ307" s="379"/>
      <c r="AJA307" s="379"/>
      <c r="AJB307" s="379"/>
      <c r="AJC307" s="379"/>
      <c r="AJD307" s="379"/>
      <c r="AJE307" s="379"/>
      <c r="AJF307" s="379"/>
      <c r="AJG307" s="379"/>
      <c r="AJH307" s="379"/>
      <c r="AJI307" s="379"/>
      <c r="AJJ307" s="379"/>
      <c r="AJK307" s="379"/>
      <c r="AJL307" s="379"/>
      <c r="AJM307" s="379"/>
      <c r="AJN307" s="379"/>
      <c r="AJO307" s="379"/>
      <c r="AJP307" s="379"/>
      <c r="AJQ307" s="379"/>
      <c r="AJR307" s="379"/>
      <c r="AJS307" s="379"/>
      <c r="AJT307" s="379"/>
      <c r="AJU307" s="379"/>
      <c r="AJV307" s="379"/>
      <c r="AJW307" s="379"/>
      <c r="AJX307" s="379"/>
      <c r="AJY307" s="379"/>
      <c r="AJZ307" s="379"/>
      <c r="AKA307" s="379"/>
      <c r="AKB307" s="379"/>
      <c r="AKC307" s="379"/>
      <c r="AKD307" s="379"/>
      <c r="AKE307" s="379"/>
      <c r="AKF307" s="379"/>
      <c r="AKG307" s="379"/>
      <c r="AKH307" s="379"/>
      <c r="AKI307" s="379"/>
      <c r="AKJ307" s="379"/>
      <c r="AKK307" s="379"/>
      <c r="AKL307" s="379"/>
      <c r="AKM307" s="379"/>
      <c r="AKN307" s="379"/>
      <c r="AKO307" s="379"/>
      <c r="AKP307" s="379"/>
      <c r="AKQ307" s="379"/>
      <c r="AKR307" s="379"/>
      <c r="AKS307" s="379"/>
      <c r="AKT307" s="379"/>
      <c r="AKU307" s="379"/>
      <c r="AKV307" s="379"/>
      <c r="AKW307" s="379"/>
      <c r="AKX307" s="379"/>
      <c r="AKY307" s="379"/>
      <c r="AKZ307" s="379"/>
      <c r="ALA307" s="379"/>
      <c r="ALB307" s="379"/>
      <c r="ALC307" s="379"/>
      <c r="ALD307" s="379"/>
      <c r="ALE307" s="379"/>
      <c r="ALF307" s="379"/>
      <c r="ALG307" s="379"/>
      <c r="ALH307" s="379"/>
      <c r="ALI307" s="379"/>
      <c r="ALJ307" s="379"/>
      <c r="ALK307" s="379"/>
      <c r="ALL307" s="379"/>
      <c r="ALM307" s="379"/>
      <c r="ALN307" s="379"/>
      <c r="ALO307" s="379"/>
      <c r="ALP307" s="379"/>
      <c r="ALQ307" s="379"/>
      <c r="ALR307" s="379"/>
      <c r="ALS307" s="379"/>
      <c r="ALT307" s="379"/>
      <c r="ALU307" s="379"/>
      <c r="ALV307" s="379"/>
      <c r="ALW307" s="379"/>
      <c r="ALX307" s="379"/>
      <c r="ALY307" s="379"/>
      <c r="ALZ307" s="379"/>
      <c r="AMA307" s="379"/>
      <c r="AMB307" s="379"/>
      <c r="AMC307" s="379"/>
      <c r="AMD307" s="379"/>
      <c r="AME307" s="379"/>
      <c r="AMF307" s="379"/>
      <c r="AMG307" s="379"/>
      <c r="AMH307" s="379"/>
      <c r="AMI307" s="379"/>
      <c r="AMJ307" s="379"/>
      <c r="AMK307" s="379"/>
      <c r="AML307" s="379"/>
      <c r="AMM307" s="379"/>
      <c r="AMN307" s="379"/>
      <c r="AMO307" s="379"/>
      <c r="AMP307" s="379"/>
      <c r="AMQ307" s="379"/>
      <c r="AMR307" s="379"/>
      <c r="AMS307" s="379"/>
      <c r="AMT307" s="379"/>
      <c r="AMU307" s="379"/>
    </row>
    <row r="308" spans="1:1035" s="343" customFormat="1" ht="15" x14ac:dyDescent="0.25">
      <c r="A308" s="664">
        <v>45568</v>
      </c>
      <c r="B308" s="665">
        <v>0.5</v>
      </c>
      <c r="C308" s="666">
        <v>0.155</v>
      </c>
      <c r="D308" s="667">
        <v>45599</v>
      </c>
      <c r="E308" s="668">
        <v>0</v>
      </c>
      <c r="F308" s="668">
        <v>0.308</v>
      </c>
      <c r="G308" s="669">
        <v>45629</v>
      </c>
      <c r="H308" s="665">
        <v>0</v>
      </c>
      <c r="I308" s="665">
        <v>0.255</v>
      </c>
      <c r="J308" s="667">
        <v>45660</v>
      </c>
      <c r="K308" s="668">
        <v>0</v>
      </c>
      <c r="L308" s="670">
        <v>0.19800000000000001</v>
      </c>
      <c r="M308" s="671">
        <v>45691</v>
      </c>
      <c r="N308" s="665">
        <v>2.7</v>
      </c>
      <c r="O308" s="665">
        <v>0.21</v>
      </c>
      <c r="P308" s="672">
        <v>45719</v>
      </c>
      <c r="Q308" s="673">
        <v>0</v>
      </c>
      <c r="R308" s="674">
        <v>0.19900000000000001</v>
      </c>
      <c r="S308" s="671">
        <v>45750</v>
      </c>
      <c r="T308" s="665">
        <v>0.2</v>
      </c>
      <c r="U308" s="665">
        <v>0.38300000000000001</v>
      </c>
      <c r="V308" s="675">
        <v>45780</v>
      </c>
      <c r="W308" s="676">
        <v>0</v>
      </c>
      <c r="X308" s="677">
        <v>2.0630000000000002</v>
      </c>
      <c r="Y308" s="678">
        <v>45811</v>
      </c>
      <c r="Z308" s="676">
        <v>0</v>
      </c>
      <c r="AA308" s="677">
        <v>2.06</v>
      </c>
      <c r="AB308" s="679">
        <v>45841</v>
      </c>
      <c r="AC308" s="658"/>
      <c r="AD308" s="658"/>
      <c r="AE308" s="652">
        <v>0</v>
      </c>
      <c r="AF308" s="680">
        <v>0.60499999999999998</v>
      </c>
      <c r="AG308" s="681">
        <v>45872</v>
      </c>
      <c r="AH308" s="681"/>
      <c r="AI308" s="681"/>
      <c r="AJ308" s="381">
        <v>0</v>
      </c>
      <c r="AK308" s="381">
        <v>0.27900000000000003</v>
      </c>
      <c r="AL308" s="383">
        <v>0.14299999999999999</v>
      </c>
      <c r="AM308" s="686"/>
      <c r="AN308" s="686"/>
      <c r="AO308" s="683">
        <v>45903</v>
      </c>
      <c r="AP308" s="652">
        <v>0</v>
      </c>
      <c r="AQ308" s="684">
        <v>0.19900000000000001</v>
      </c>
      <c r="AR308" s="685"/>
      <c r="AS308" s="685"/>
      <c r="AT308" s="379"/>
      <c r="AU308" s="379"/>
      <c r="AV308" s="379"/>
      <c r="AW308" s="379"/>
      <c r="AX308" s="379"/>
      <c r="AY308" s="379"/>
      <c r="AZ308" s="379"/>
      <c r="BA308" s="379"/>
      <c r="BB308" s="379"/>
      <c r="BC308" s="379"/>
      <c r="BD308" s="379"/>
      <c r="BE308" s="379"/>
      <c r="BF308" s="379"/>
      <c r="BG308" s="379"/>
      <c r="BH308" s="379"/>
      <c r="BI308" s="379"/>
      <c r="BJ308" s="379"/>
      <c r="BK308" s="379"/>
      <c r="BL308" s="379"/>
      <c r="BM308" s="379"/>
      <c r="BN308" s="379"/>
      <c r="BO308" s="379"/>
      <c r="BP308" s="379"/>
      <c r="BQ308" s="379"/>
      <c r="BR308" s="379"/>
      <c r="BS308" s="379"/>
      <c r="BT308" s="379"/>
      <c r="BU308" s="379"/>
      <c r="BV308" s="379"/>
      <c r="BW308" s="379"/>
      <c r="BX308" s="379"/>
      <c r="BY308" s="379"/>
      <c r="BZ308" s="379"/>
      <c r="CA308" s="379"/>
      <c r="CB308" s="379"/>
      <c r="CC308" s="379"/>
      <c r="CD308" s="379"/>
      <c r="CE308" s="379"/>
      <c r="CF308" s="379"/>
      <c r="CG308" s="379"/>
      <c r="CH308" s="379"/>
      <c r="CI308" s="379"/>
      <c r="CJ308" s="379"/>
      <c r="CK308" s="379"/>
      <c r="CL308" s="379"/>
      <c r="CM308" s="379"/>
      <c r="CN308" s="379"/>
      <c r="CO308" s="379"/>
      <c r="CP308" s="379"/>
      <c r="CQ308" s="379"/>
      <c r="CR308" s="379"/>
      <c r="CS308" s="379"/>
      <c r="CT308" s="379"/>
      <c r="CU308" s="379"/>
      <c r="CV308" s="379"/>
      <c r="CW308" s="379"/>
      <c r="CX308" s="379"/>
      <c r="CY308" s="379"/>
      <c r="CZ308" s="379"/>
      <c r="DA308" s="379"/>
      <c r="DB308" s="379"/>
      <c r="DC308" s="379"/>
      <c r="DD308" s="379"/>
      <c r="DE308" s="379"/>
      <c r="DF308" s="379"/>
      <c r="DG308" s="379"/>
      <c r="DH308" s="379"/>
      <c r="DI308" s="379"/>
      <c r="DJ308" s="379"/>
      <c r="DK308" s="379"/>
      <c r="DL308" s="379"/>
      <c r="DM308" s="379"/>
      <c r="DN308" s="379"/>
      <c r="DO308" s="379"/>
      <c r="DP308" s="379"/>
      <c r="DQ308" s="379"/>
      <c r="DR308" s="379"/>
      <c r="DS308" s="379"/>
      <c r="DT308" s="379"/>
      <c r="DU308" s="379"/>
      <c r="DV308" s="379"/>
      <c r="DW308" s="379"/>
      <c r="DX308" s="379"/>
      <c r="DY308" s="379"/>
      <c r="DZ308" s="379"/>
      <c r="EA308" s="379"/>
      <c r="EB308" s="379"/>
      <c r="EC308" s="379"/>
      <c r="ED308" s="379"/>
      <c r="EE308" s="379"/>
      <c r="EF308" s="379"/>
      <c r="EG308" s="379"/>
      <c r="EH308" s="379"/>
      <c r="EI308" s="379"/>
      <c r="EJ308" s="379"/>
      <c r="EK308" s="379"/>
      <c r="EL308" s="379"/>
      <c r="EM308" s="379"/>
      <c r="EN308" s="379"/>
      <c r="EO308" s="379"/>
      <c r="EP308" s="379"/>
      <c r="EQ308" s="379"/>
      <c r="ER308" s="379"/>
      <c r="ES308" s="379"/>
      <c r="ET308" s="379"/>
      <c r="EU308" s="379"/>
      <c r="EV308" s="379"/>
      <c r="EW308" s="379"/>
      <c r="EX308" s="379"/>
      <c r="EY308" s="379"/>
      <c r="EZ308" s="379"/>
      <c r="FA308" s="379"/>
      <c r="FB308" s="379"/>
      <c r="FC308" s="379"/>
      <c r="FD308" s="379"/>
      <c r="FE308" s="379"/>
      <c r="FF308" s="379"/>
      <c r="FG308" s="379"/>
      <c r="FH308" s="379"/>
      <c r="FI308" s="379"/>
      <c r="FJ308" s="379"/>
      <c r="FK308" s="379"/>
      <c r="FL308" s="379"/>
      <c r="FM308" s="379"/>
      <c r="FN308" s="379"/>
      <c r="FO308" s="379"/>
      <c r="FP308" s="379"/>
      <c r="FQ308" s="379"/>
      <c r="FR308" s="379"/>
      <c r="FS308" s="379"/>
      <c r="FT308" s="379"/>
      <c r="FU308" s="379"/>
      <c r="FV308" s="379"/>
      <c r="FW308" s="379"/>
      <c r="FX308" s="379"/>
      <c r="FY308" s="379"/>
      <c r="FZ308" s="379"/>
      <c r="GA308" s="379"/>
      <c r="GB308" s="379"/>
      <c r="GC308" s="379"/>
      <c r="GD308" s="379"/>
      <c r="GE308" s="379"/>
      <c r="GF308" s="379"/>
      <c r="GG308" s="379"/>
      <c r="GH308" s="379"/>
      <c r="GI308" s="379"/>
      <c r="GJ308" s="379"/>
      <c r="GK308" s="379"/>
      <c r="GL308" s="379"/>
      <c r="GM308" s="379"/>
      <c r="GN308" s="379"/>
      <c r="GO308" s="379"/>
      <c r="GP308" s="379"/>
      <c r="GQ308" s="379"/>
      <c r="GR308" s="379"/>
      <c r="GS308" s="379"/>
      <c r="GT308" s="379"/>
      <c r="GU308" s="379"/>
      <c r="GV308" s="379"/>
      <c r="GW308" s="379"/>
      <c r="GX308" s="379"/>
      <c r="GY308" s="379"/>
      <c r="GZ308" s="379"/>
      <c r="HA308" s="379"/>
      <c r="HB308" s="379"/>
      <c r="HC308" s="379"/>
      <c r="HD308" s="379"/>
      <c r="HE308" s="379"/>
      <c r="HF308" s="379"/>
      <c r="HG308" s="379"/>
      <c r="HH308" s="379"/>
      <c r="HI308" s="379"/>
      <c r="HJ308" s="379"/>
      <c r="HK308" s="379"/>
      <c r="HL308" s="379"/>
      <c r="HM308" s="379"/>
      <c r="HN308" s="379"/>
      <c r="HO308" s="379"/>
      <c r="HP308" s="379"/>
      <c r="HQ308" s="379"/>
      <c r="HR308" s="379"/>
      <c r="HS308" s="379"/>
      <c r="HT308" s="379"/>
      <c r="HU308" s="379"/>
      <c r="HV308" s="379"/>
      <c r="HW308" s="379"/>
      <c r="HX308" s="379"/>
      <c r="HY308" s="379"/>
      <c r="HZ308" s="379"/>
      <c r="IA308" s="379"/>
      <c r="IB308" s="379"/>
      <c r="IC308" s="379"/>
      <c r="ID308" s="379"/>
      <c r="IE308" s="379"/>
      <c r="IF308" s="379"/>
      <c r="IG308" s="379"/>
      <c r="IH308" s="379"/>
      <c r="II308" s="379"/>
      <c r="IJ308" s="379"/>
      <c r="IK308" s="379"/>
      <c r="IL308" s="379"/>
      <c r="IM308" s="379"/>
      <c r="IN308" s="379"/>
      <c r="IO308" s="379"/>
      <c r="IP308" s="379"/>
      <c r="IQ308" s="379"/>
      <c r="IR308" s="379"/>
      <c r="IS308" s="379"/>
      <c r="IT308" s="379"/>
      <c r="IU308" s="379"/>
      <c r="IV308" s="379"/>
      <c r="IW308" s="379"/>
      <c r="IX308" s="379"/>
      <c r="IY308" s="379"/>
      <c r="IZ308" s="379"/>
      <c r="JA308" s="379"/>
      <c r="JB308" s="379"/>
      <c r="JC308" s="379"/>
      <c r="JD308" s="379"/>
      <c r="JE308" s="379"/>
      <c r="JF308" s="379"/>
      <c r="JG308" s="379"/>
      <c r="JH308" s="379"/>
      <c r="JI308" s="379"/>
      <c r="JJ308" s="379"/>
      <c r="JK308" s="379"/>
      <c r="JL308" s="379"/>
      <c r="JM308" s="379"/>
      <c r="JN308" s="379"/>
      <c r="JO308" s="379"/>
      <c r="JP308" s="379"/>
      <c r="JQ308" s="379"/>
      <c r="JR308" s="379"/>
      <c r="JS308" s="379"/>
      <c r="JT308" s="379"/>
      <c r="JU308" s="379"/>
      <c r="JV308" s="379"/>
      <c r="JW308" s="379"/>
      <c r="JX308" s="379"/>
      <c r="JY308" s="379"/>
      <c r="JZ308" s="379"/>
      <c r="KA308" s="379"/>
      <c r="KB308" s="379"/>
      <c r="KC308" s="379"/>
      <c r="KD308" s="379"/>
      <c r="KE308" s="379"/>
      <c r="KF308" s="379"/>
      <c r="KG308" s="379"/>
      <c r="KH308" s="379"/>
      <c r="KI308" s="379"/>
      <c r="KJ308" s="379"/>
      <c r="KK308" s="379"/>
      <c r="KL308" s="379"/>
      <c r="KM308" s="379"/>
      <c r="KN308" s="379"/>
      <c r="KO308" s="379"/>
      <c r="KP308" s="379"/>
      <c r="KQ308" s="379"/>
      <c r="KR308" s="379"/>
      <c r="KS308" s="379"/>
      <c r="KT308" s="379"/>
      <c r="KU308" s="379"/>
      <c r="KV308" s="379"/>
      <c r="KW308" s="379"/>
      <c r="KX308" s="379"/>
      <c r="KY308" s="379"/>
      <c r="KZ308" s="379"/>
      <c r="LA308" s="379"/>
      <c r="LB308" s="379"/>
      <c r="LC308" s="379"/>
      <c r="LD308" s="379"/>
      <c r="LE308" s="379"/>
      <c r="LF308" s="379"/>
      <c r="LG308" s="379"/>
      <c r="LH308" s="379"/>
      <c r="LI308" s="379"/>
      <c r="LJ308" s="379"/>
      <c r="LK308" s="379"/>
      <c r="LL308" s="379"/>
      <c r="LM308" s="379"/>
      <c r="LN308" s="379"/>
      <c r="LO308" s="379"/>
      <c r="LP308" s="379"/>
      <c r="LQ308" s="379"/>
      <c r="LR308" s="379"/>
      <c r="LS308" s="379"/>
      <c r="LT308" s="379"/>
      <c r="LU308" s="379"/>
      <c r="LV308" s="379"/>
      <c r="LW308" s="379"/>
      <c r="LX308" s="379"/>
      <c r="LY308" s="379"/>
      <c r="LZ308" s="379"/>
      <c r="MA308" s="379"/>
      <c r="MB308" s="379"/>
      <c r="MC308" s="379"/>
      <c r="MD308" s="379"/>
      <c r="ME308" s="379"/>
      <c r="MF308" s="379"/>
      <c r="MG308" s="379"/>
      <c r="MH308" s="379"/>
      <c r="MI308" s="379"/>
      <c r="MJ308" s="379"/>
      <c r="MK308" s="379"/>
      <c r="ML308" s="379"/>
      <c r="MM308" s="379"/>
      <c r="MN308" s="379"/>
      <c r="MO308" s="379"/>
      <c r="MP308" s="379"/>
      <c r="MQ308" s="379"/>
      <c r="MR308" s="379"/>
      <c r="MS308" s="379"/>
      <c r="MT308" s="379"/>
      <c r="MU308" s="379"/>
      <c r="MV308" s="379"/>
      <c r="MW308" s="379"/>
      <c r="MX308" s="379"/>
      <c r="MY308" s="379"/>
      <c r="MZ308" s="379"/>
      <c r="NA308" s="379"/>
      <c r="NB308" s="379"/>
      <c r="NC308" s="379"/>
      <c r="ND308" s="379"/>
      <c r="NE308" s="379"/>
      <c r="NF308" s="379"/>
      <c r="NG308" s="379"/>
      <c r="NH308" s="379"/>
      <c r="NI308" s="379"/>
      <c r="NJ308" s="379"/>
      <c r="NK308" s="379"/>
      <c r="NL308" s="379"/>
      <c r="NM308" s="379"/>
      <c r="NN308" s="379"/>
      <c r="NO308" s="379"/>
      <c r="NP308" s="379"/>
      <c r="NQ308" s="379"/>
      <c r="NR308" s="379"/>
      <c r="NS308" s="379"/>
      <c r="NT308" s="379"/>
      <c r="NU308" s="379"/>
      <c r="NV308" s="379"/>
      <c r="NW308" s="379"/>
      <c r="NX308" s="379"/>
      <c r="NY308" s="379"/>
      <c r="NZ308" s="379"/>
      <c r="OA308" s="379"/>
      <c r="OB308" s="379"/>
      <c r="OC308" s="379"/>
      <c r="OD308" s="379"/>
      <c r="OE308" s="379"/>
      <c r="OF308" s="379"/>
      <c r="OG308" s="379"/>
      <c r="OH308" s="379"/>
      <c r="OI308" s="379"/>
      <c r="OJ308" s="379"/>
      <c r="OK308" s="379"/>
      <c r="OL308" s="379"/>
      <c r="OM308" s="379"/>
      <c r="ON308" s="379"/>
      <c r="OO308" s="379"/>
      <c r="OP308" s="379"/>
      <c r="OQ308" s="379"/>
      <c r="OR308" s="379"/>
      <c r="OS308" s="379"/>
      <c r="OT308" s="379"/>
      <c r="OU308" s="379"/>
      <c r="OV308" s="379"/>
      <c r="OW308" s="379"/>
      <c r="OX308" s="379"/>
      <c r="OY308" s="379"/>
      <c r="OZ308" s="379"/>
      <c r="PA308" s="379"/>
      <c r="PB308" s="379"/>
      <c r="PC308" s="379"/>
      <c r="PD308" s="379"/>
      <c r="PE308" s="379"/>
      <c r="PF308" s="379"/>
      <c r="PG308" s="379"/>
      <c r="PH308" s="379"/>
      <c r="PI308" s="379"/>
      <c r="PJ308" s="379"/>
      <c r="PK308" s="379"/>
      <c r="PL308" s="379"/>
      <c r="PM308" s="379"/>
      <c r="PN308" s="379"/>
      <c r="PO308" s="379"/>
      <c r="PP308" s="379"/>
      <c r="PQ308" s="379"/>
      <c r="PR308" s="379"/>
      <c r="PS308" s="379"/>
      <c r="PT308" s="379"/>
      <c r="PU308" s="379"/>
      <c r="PV308" s="379"/>
      <c r="PW308" s="379"/>
      <c r="PX308" s="379"/>
      <c r="PY308" s="379"/>
      <c r="PZ308" s="379"/>
      <c r="QA308" s="379"/>
      <c r="QB308" s="379"/>
      <c r="QC308" s="379"/>
      <c r="QD308" s="379"/>
      <c r="QE308" s="379"/>
      <c r="QF308" s="379"/>
      <c r="QG308" s="379"/>
      <c r="QH308" s="379"/>
      <c r="QI308" s="379"/>
      <c r="QJ308" s="379"/>
      <c r="QK308" s="379"/>
      <c r="QL308" s="379"/>
      <c r="QM308" s="379"/>
      <c r="QN308" s="379"/>
      <c r="QO308" s="379"/>
      <c r="QP308" s="379"/>
      <c r="QQ308" s="379"/>
      <c r="QR308" s="379"/>
      <c r="QS308" s="379"/>
      <c r="QT308" s="379"/>
      <c r="QU308" s="379"/>
      <c r="QV308" s="379"/>
      <c r="QW308" s="379"/>
      <c r="QX308" s="379"/>
      <c r="QY308" s="379"/>
      <c r="QZ308" s="379"/>
      <c r="RA308" s="379"/>
      <c r="RB308" s="379"/>
      <c r="RC308" s="379"/>
      <c r="RD308" s="379"/>
      <c r="RE308" s="379"/>
      <c r="RF308" s="379"/>
      <c r="RG308" s="379"/>
      <c r="RH308" s="379"/>
      <c r="RI308" s="379"/>
      <c r="RJ308" s="379"/>
      <c r="RK308" s="379"/>
      <c r="RL308" s="379"/>
      <c r="RM308" s="379"/>
      <c r="RN308" s="379"/>
      <c r="RO308" s="379"/>
      <c r="RP308" s="379"/>
      <c r="RQ308" s="379"/>
      <c r="RR308" s="379"/>
      <c r="RS308" s="379"/>
      <c r="RT308" s="379"/>
      <c r="RU308" s="379"/>
      <c r="RV308" s="379"/>
      <c r="RW308" s="379"/>
      <c r="RX308" s="379"/>
      <c r="RY308" s="379"/>
      <c r="RZ308" s="379"/>
      <c r="SA308" s="379"/>
      <c r="SB308" s="379"/>
      <c r="SC308" s="379"/>
      <c r="SD308" s="379"/>
      <c r="SE308" s="379"/>
      <c r="SF308" s="379"/>
      <c r="SG308" s="379"/>
      <c r="SH308" s="379"/>
      <c r="SI308" s="379"/>
      <c r="SJ308" s="379"/>
      <c r="SK308" s="379"/>
      <c r="SL308" s="379"/>
      <c r="SM308" s="379"/>
      <c r="SN308" s="379"/>
      <c r="SO308" s="379"/>
      <c r="SP308" s="379"/>
      <c r="SQ308" s="379"/>
      <c r="SR308" s="379"/>
      <c r="SS308" s="379"/>
      <c r="ST308" s="379"/>
      <c r="SU308" s="379"/>
      <c r="SV308" s="379"/>
      <c r="SW308" s="379"/>
      <c r="SX308" s="379"/>
      <c r="SY308" s="379"/>
      <c r="SZ308" s="379"/>
      <c r="TA308" s="379"/>
      <c r="TB308" s="379"/>
      <c r="TC308" s="379"/>
      <c r="TD308" s="379"/>
      <c r="TE308" s="379"/>
      <c r="TF308" s="379"/>
      <c r="TG308" s="379"/>
      <c r="TH308" s="379"/>
      <c r="TI308" s="379"/>
      <c r="TJ308" s="379"/>
      <c r="TK308" s="379"/>
      <c r="TL308" s="379"/>
      <c r="TM308" s="379"/>
      <c r="TN308" s="379"/>
      <c r="TO308" s="379"/>
      <c r="TP308" s="379"/>
      <c r="TQ308" s="379"/>
      <c r="TR308" s="379"/>
      <c r="TS308" s="379"/>
      <c r="TT308" s="379"/>
      <c r="TU308" s="379"/>
      <c r="TV308" s="379"/>
      <c r="TW308" s="379"/>
      <c r="TX308" s="379"/>
      <c r="TY308" s="379"/>
      <c r="TZ308" s="379"/>
      <c r="UA308" s="379"/>
      <c r="UB308" s="379"/>
      <c r="UC308" s="379"/>
      <c r="UD308" s="379"/>
      <c r="UE308" s="379"/>
      <c r="UF308" s="379"/>
      <c r="UG308" s="379"/>
      <c r="UH308" s="379"/>
      <c r="UI308" s="379"/>
      <c r="UJ308" s="379"/>
      <c r="UK308" s="379"/>
      <c r="UL308" s="379"/>
      <c r="UM308" s="379"/>
      <c r="UN308" s="379"/>
      <c r="UO308" s="379"/>
      <c r="UP308" s="379"/>
      <c r="UQ308" s="379"/>
      <c r="UR308" s="379"/>
      <c r="US308" s="379"/>
      <c r="UT308" s="379"/>
      <c r="UU308" s="379"/>
      <c r="UV308" s="379"/>
      <c r="UW308" s="379"/>
      <c r="UX308" s="379"/>
      <c r="UY308" s="379"/>
      <c r="UZ308" s="379"/>
      <c r="VA308" s="379"/>
      <c r="VB308" s="379"/>
      <c r="VC308" s="379"/>
      <c r="VD308" s="379"/>
      <c r="VE308" s="379"/>
      <c r="VF308" s="379"/>
      <c r="VG308" s="379"/>
      <c r="VH308" s="379"/>
      <c r="VI308" s="379"/>
      <c r="VJ308" s="379"/>
      <c r="VK308" s="379"/>
      <c r="VL308" s="379"/>
      <c r="VM308" s="379"/>
      <c r="VN308" s="379"/>
      <c r="VO308" s="379"/>
      <c r="VP308" s="379"/>
      <c r="VQ308" s="379"/>
      <c r="VR308" s="379"/>
      <c r="VS308" s="379"/>
      <c r="VT308" s="379"/>
      <c r="VU308" s="379"/>
      <c r="VV308" s="379"/>
      <c r="VW308" s="379"/>
      <c r="VX308" s="379"/>
      <c r="VY308" s="379"/>
      <c r="VZ308" s="379"/>
      <c r="WA308" s="379"/>
      <c r="WB308" s="379"/>
      <c r="WC308" s="379"/>
      <c r="WD308" s="379"/>
      <c r="WE308" s="379"/>
      <c r="WF308" s="379"/>
      <c r="WG308" s="379"/>
      <c r="WH308" s="379"/>
      <c r="WI308" s="379"/>
      <c r="WJ308" s="379"/>
      <c r="WK308" s="379"/>
      <c r="WL308" s="379"/>
      <c r="WM308" s="379"/>
      <c r="WN308" s="379"/>
      <c r="WO308" s="379"/>
      <c r="WP308" s="379"/>
      <c r="WQ308" s="379"/>
      <c r="WR308" s="379"/>
      <c r="WS308" s="379"/>
      <c r="WT308" s="379"/>
      <c r="WU308" s="379"/>
      <c r="WV308" s="379"/>
      <c r="WW308" s="379"/>
      <c r="WX308" s="379"/>
      <c r="WY308" s="379"/>
      <c r="WZ308" s="379"/>
      <c r="XA308" s="379"/>
      <c r="XB308" s="379"/>
      <c r="XC308" s="379"/>
      <c r="XD308" s="379"/>
      <c r="XE308" s="379"/>
      <c r="XF308" s="379"/>
      <c r="XG308" s="379"/>
      <c r="XH308" s="379"/>
      <c r="XI308" s="379"/>
      <c r="XJ308" s="379"/>
      <c r="XK308" s="379"/>
      <c r="XL308" s="379"/>
      <c r="XM308" s="379"/>
      <c r="XN308" s="379"/>
      <c r="XO308" s="379"/>
      <c r="XP308" s="379"/>
      <c r="XQ308" s="379"/>
      <c r="XR308" s="379"/>
      <c r="XS308" s="379"/>
      <c r="XT308" s="379"/>
      <c r="XU308" s="379"/>
      <c r="XV308" s="379"/>
      <c r="XW308" s="379"/>
      <c r="XX308" s="379"/>
      <c r="XY308" s="379"/>
      <c r="XZ308" s="379"/>
      <c r="YA308" s="379"/>
      <c r="YB308" s="379"/>
      <c r="YC308" s="379"/>
      <c r="YD308" s="379"/>
      <c r="YE308" s="379"/>
      <c r="YF308" s="379"/>
      <c r="YG308" s="379"/>
      <c r="YH308" s="379"/>
      <c r="YI308" s="379"/>
      <c r="YJ308" s="379"/>
      <c r="YK308" s="379"/>
      <c r="YL308" s="379"/>
      <c r="YM308" s="379"/>
      <c r="YN308" s="379"/>
      <c r="YO308" s="379"/>
      <c r="YP308" s="379"/>
      <c r="YQ308" s="379"/>
      <c r="YR308" s="379"/>
      <c r="YS308" s="379"/>
      <c r="YT308" s="379"/>
      <c r="YU308" s="379"/>
      <c r="YV308" s="379"/>
      <c r="YW308" s="379"/>
      <c r="YX308" s="379"/>
      <c r="YY308" s="379"/>
      <c r="YZ308" s="379"/>
      <c r="ZA308" s="379"/>
      <c r="ZB308" s="379"/>
      <c r="ZC308" s="379"/>
      <c r="ZD308" s="379"/>
      <c r="ZE308" s="379"/>
      <c r="ZF308" s="379"/>
      <c r="ZG308" s="379"/>
      <c r="ZH308" s="379"/>
      <c r="ZI308" s="379"/>
      <c r="ZJ308" s="379"/>
      <c r="ZK308" s="379"/>
      <c r="ZL308" s="379"/>
      <c r="ZM308" s="379"/>
      <c r="ZN308" s="379"/>
      <c r="ZO308" s="379"/>
      <c r="ZP308" s="379"/>
      <c r="ZQ308" s="379"/>
      <c r="ZR308" s="379"/>
      <c r="ZS308" s="379"/>
      <c r="ZT308" s="379"/>
      <c r="ZU308" s="379"/>
      <c r="ZV308" s="379"/>
      <c r="ZW308" s="379"/>
      <c r="ZX308" s="379"/>
      <c r="ZY308" s="379"/>
      <c r="ZZ308" s="379"/>
      <c r="AAA308" s="379"/>
      <c r="AAB308" s="379"/>
      <c r="AAC308" s="379"/>
      <c r="AAD308" s="379"/>
      <c r="AAE308" s="379"/>
      <c r="AAF308" s="379"/>
      <c r="AAG308" s="379"/>
      <c r="AAH308" s="379"/>
      <c r="AAI308" s="379"/>
      <c r="AAJ308" s="379"/>
      <c r="AAK308" s="379"/>
      <c r="AAL308" s="379"/>
      <c r="AAM308" s="379"/>
      <c r="AAN308" s="379"/>
      <c r="AAO308" s="379"/>
      <c r="AAP308" s="379"/>
      <c r="AAQ308" s="379"/>
      <c r="AAR308" s="379"/>
      <c r="AAS308" s="379"/>
      <c r="AAT308" s="379"/>
      <c r="AAU308" s="379"/>
      <c r="AAV308" s="379"/>
      <c r="AAW308" s="379"/>
      <c r="AAX308" s="379"/>
      <c r="AAY308" s="379"/>
      <c r="AAZ308" s="379"/>
      <c r="ABA308" s="379"/>
      <c r="ABB308" s="379"/>
      <c r="ABC308" s="379"/>
      <c r="ABD308" s="379"/>
      <c r="ABE308" s="379"/>
      <c r="ABF308" s="379"/>
      <c r="ABG308" s="379"/>
      <c r="ABH308" s="379"/>
      <c r="ABI308" s="379"/>
      <c r="ABJ308" s="379"/>
      <c r="ABK308" s="379"/>
      <c r="ABL308" s="379"/>
      <c r="ABM308" s="379"/>
      <c r="ABN308" s="379"/>
      <c r="ABO308" s="379"/>
      <c r="ABP308" s="379"/>
      <c r="ABQ308" s="379"/>
      <c r="ABR308" s="379"/>
      <c r="ABS308" s="379"/>
      <c r="ABT308" s="379"/>
      <c r="ABU308" s="379"/>
      <c r="ABV308" s="379"/>
      <c r="ABW308" s="379"/>
      <c r="ABX308" s="379"/>
      <c r="ABY308" s="379"/>
      <c r="ABZ308" s="379"/>
      <c r="ACA308" s="379"/>
      <c r="ACB308" s="379"/>
      <c r="ACC308" s="379"/>
      <c r="ACD308" s="379"/>
      <c r="ACE308" s="379"/>
      <c r="ACF308" s="379"/>
      <c r="ACG308" s="379"/>
      <c r="ACH308" s="379"/>
      <c r="ACI308" s="379"/>
      <c r="ACJ308" s="379"/>
      <c r="ACK308" s="379"/>
      <c r="ACL308" s="379"/>
      <c r="ACM308" s="379"/>
      <c r="ACN308" s="379"/>
      <c r="ACO308" s="379"/>
      <c r="ACP308" s="379"/>
      <c r="ACQ308" s="379"/>
      <c r="ACR308" s="379"/>
      <c r="ACS308" s="379"/>
      <c r="ACT308" s="379"/>
      <c r="ACU308" s="379"/>
      <c r="ACV308" s="379"/>
      <c r="ACW308" s="379"/>
      <c r="ACX308" s="379"/>
      <c r="ACY308" s="379"/>
      <c r="ACZ308" s="379"/>
      <c r="ADA308" s="379"/>
      <c r="ADB308" s="379"/>
      <c r="ADC308" s="379"/>
      <c r="ADD308" s="379"/>
      <c r="ADE308" s="379"/>
      <c r="ADF308" s="379"/>
      <c r="ADG308" s="379"/>
      <c r="ADH308" s="379"/>
      <c r="ADI308" s="379"/>
      <c r="ADJ308" s="379"/>
      <c r="ADK308" s="379"/>
      <c r="ADL308" s="379"/>
      <c r="ADM308" s="379"/>
      <c r="ADN308" s="379"/>
      <c r="ADO308" s="379"/>
      <c r="ADP308" s="379"/>
      <c r="ADQ308" s="379"/>
      <c r="ADR308" s="379"/>
      <c r="ADS308" s="379"/>
      <c r="ADT308" s="379"/>
      <c r="ADU308" s="379"/>
      <c r="ADV308" s="379"/>
      <c r="ADW308" s="379"/>
      <c r="ADX308" s="379"/>
      <c r="ADY308" s="379"/>
      <c r="ADZ308" s="379"/>
      <c r="AEA308" s="379"/>
      <c r="AEB308" s="379"/>
      <c r="AEC308" s="379"/>
      <c r="AED308" s="379"/>
      <c r="AEE308" s="379"/>
      <c r="AEF308" s="379"/>
      <c r="AEG308" s="379"/>
      <c r="AEH308" s="379"/>
      <c r="AEI308" s="379"/>
      <c r="AEJ308" s="379"/>
      <c r="AEK308" s="379"/>
      <c r="AEL308" s="379"/>
      <c r="AEM308" s="379"/>
      <c r="AEN308" s="379"/>
      <c r="AEO308" s="379"/>
      <c r="AEP308" s="379"/>
      <c r="AEQ308" s="379"/>
      <c r="AER308" s="379"/>
      <c r="AES308" s="379"/>
      <c r="AET308" s="379"/>
      <c r="AEU308" s="379"/>
      <c r="AEV308" s="379"/>
      <c r="AEW308" s="379"/>
      <c r="AEX308" s="379"/>
      <c r="AEY308" s="379"/>
      <c r="AEZ308" s="379"/>
      <c r="AFA308" s="379"/>
      <c r="AFB308" s="379"/>
      <c r="AFC308" s="379"/>
      <c r="AFD308" s="379"/>
      <c r="AFE308" s="379"/>
      <c r="AFF308" s="379"/>
      <c r="AFG308" s="379"/>
      <c r="AFH308" s="379"/>
      <c r="AFI308" s="379"/>
      <c r="AFJ308" s="379"/>
      <c r="AFK308" s="379"/>
      <c r="AFL308" s="379"/>
      <c r="AFM308" s="379"/>
      <c r="AFN308" s="379"/>
      <c r="AFO308" s="379"/>
      <c r="AFP308" s="379"/>
      <c r="AFQ308" s="379"/>
      <c r="AFR308" s="379"/>
      <c r="AFS308" s="379"/>
      <c r="AFT308" s="379"/>
      <c r="AFU308" s="379"/>
      <c r="AFV308" s="379"/>
      <c r="AFW308" s="379"/>
      <c r="AFX308" s="379"/>
      <c r="AFY308" s="379"/>
      <c r="AFZ308" s="379"/>
      <c r="AGA308" s="379"/>
      <c r="AGB308" s="379"/>
      <c r="AGC308" s="379"/>
      <c r="AGD308" s="379"/>
      <c r="AGE308" s="379"/>
      <c r="AGF308" s="379"/>
      <c r="AGG308" s="379"/>
      <c r="AGH308" s="379"/>
      <c r="AGI308" s="379"/>
      <c r="AGJ308" s="379"/>
      <c r="AGK308" s="379"/>
      <c r="AGL308" s="379"/>
      <c r="AGM308" s="379"/>
      <c r="AGN308" s="379"/>
      <c r="AGO308" s="379"/>
      <c r="AGP308" s="379"/>
      <c r="AGQ308" s="379"/>
      <c r="AGR308" s="379"/>
      <c r="AGS308" s="379"/>
      <c r="AGT308" s="379"/>
      <c r="AGU308" s="379"/>
      <c r="AGV308" s="379"/>
      <c r="AGW308" s="379"/>
      <c r="AGX308" s="379"/>
      <c r="AGY308" s="379"/>
      <c r="AGZ308" s="379"/>
      <c r="AHA308" s="379"/>
      <c r="AHB308" s="379"/>
      <c r="AHC308" s="379"/>
      <c r="AHD308" s="379"/>
      <c r="AHE308" s="379"/>
      <c r="AHF308" s="379"/>
      <c r="AHG308" s="379"/>
      <c r="AHH308" s="379"/>
      <c r="AHI308" s="379"/>
      <c r="AHJ308" s="379"/>
      <c r="AHK308" s="379"/>
      <c r="AHL308" s="379"/>
      <c r="AHM308" s="379"/>
      <c r="AHN308" s="379"/>
      <c r="AHO308" s="379"/>
      <c r="AHP308" s="379"/>
      <c r="AHQ308" s="379"/>
      <c r="AHR308" s="379"/>
      <c r="AHS308" s="379"/>
      <c r="AHT308" s="379"/>
      <c r="AHU308" s="379"/>
      <c r="AHV308" s="379"/>
      <c r="AHW308" s="379"/>
      <c r="AHX308" s="379"/>
      <c r="AHY308" s="379"/>
      <c r="AHZ308" s="379"/>
      <c r="AIA308" s="379"/>
      <c r="AIB308" s="379"/>
      <c r="AIC308" s="379"/>
      <c r="AID308" s="379"/>
      <c r="AIE308" s="379"/>
      <c r="AIF308" s="379"/>
      <c r="AIG308" s="379"/>
      <c r="AIH308" s="379"/>
      <c r="AII308" s="379"/>
      <c r="AIJ308" s="379"/>
      <c r="AIK308" s="379"/>
      <c r="AIL308" s="379"/>
      <c r="AIM308" s="379"/>
      <c r="AIN308" s="379"/>
      <c r="AIO308" s="379"/>
      <c r="AIP308" s="379"/>
      <c r="AIQ308" s="379"/>
      <c r="AIR308" s="379"/>
      <c r="AIS308" s="379"/>
      <c r="AIT308" s="379"/>
      <c r="AIU308" s="379"/>
      <c r="AIV308" s="379"/>
      <c r="AIW308" s="379"/>
      <c r="AIX308" s="379"/>
      <c r="AIY308" s="379"/>
      <c r="AIZ308" s="379"/>
      <c r="AJA308" s="379"/>
      <c r="AJB308" s="379"/>
      <c r="AJC308" s="379"/>
      <c r="AJD308" s="379"/>
      <c r="AJE308" s="379"/>
      <c r="AJF308" s="379"/>
      <c r="AJG308" s="379"/>
      <c r="AJH308" s="379"/>
      <c r="AJI308" s="379"/>
      <c r="AJJ308" s="379"/>
      <c r="AJK308" s="379"/>
      <c r="AJL308" s="379"/>
      <c r="AJM308" s="379"/>
      <c r="AJN308" s="379"/>
      <c r="AJO308" s="379"/>
      <c r="AJP308" s="379"/>
      <c r="AJQ308" s="379"/>
      <c r="AJR308" s="379"/>
      <c r="AJS308" s="379"/>
      <c r="AJT308" s="379"/>
      <c r="AJU308" s="379"/>
      <c r="AJV308" s="379"/>
      <c r="AJW308" s="379"/>
      <c r="AJX308" s="379"/>
      <c r="AJY308" s="379"/>
      <c r="AJZ308" s="379"/>
      <c r="AKA308" s="379"/>
      <c r="AKB308" s="379"/>
      <c r="AKC308" s="379"/>
      <c r="AKD308" s="379"/>
      <c r="AKE308" s="379"/>
      <c r="AKF308" s="379"/>
      <c r="AKG308" s="379"/>
      <c r="AKH308" s="379"/>
      <c r="AKI308" s="379"/>
      <c r="AKJ308" s="379"/>
      <c r="AKK308" s="379"/>
      <c r="AKL308" s="379"/>
      <c r="AKM308" s="379"/>
      <c r="AKN308" s="379"/>
      <c r="AKO308" s="379"/>
      <c r="AKP308" s="379"/>
      <c r="AKQ308" s="379"/>
      <c r="AKR308" s="379"/>
      <c r="AKS308" s="379"/>
      <c r="AKT308" s="379"/>
      <c r="AKU308" s="379"/>
      <c r="AKV308" s="379"/>
      <c r="AKW308" s="379"/>
      <c r="AKX308" s="379"/>
      <c r="AKY308" s="379"/>
      <c r="AKZ308" s="379"/>
      <c r="ALA308" s="379"/>
      <c r="ALB308" s="379"/>
      <c r="ALC308" s="379"/>
      <c r="ALD308" s="379"/>
      <c r="ALE308" s="379"/>
      <c r="ALF308" s="379"/>
      <c r="ALG308" s="379"/>
      <c r="ALH308" s="379"/>
      <c r="ALI308" s="379"/>
      <c r="ALJ308" s="379"/>
      <c r="ALK308" s="379"/>
      <c r="ALL308" s="379"/>
      <c r="ALM308" s="379"/>
      <c r="ALN308" s="379"/>
      <c r="ALO308" s="379"/>
      <c r="ALP308" s="379"/>
      <c r="ALQ308" s="379"/>
      <c r="ALR308" s="379"/>
      <c r="ALS308" s="379"/>
      <c r="ALT308" s="379"/>
      <c r="ALU308" s="379"/>
      <c r="ALV308" s="379"/>
      <c r="ALW308" s="379"/>
      <c r="ALX308" s="379"/>
      <c r="ALY308" s="379"/>
      <c r="ALZ308" s="379"/>
      <c r="AMA308" s="379"/>
      <c r="AMB308" s="379"/>
      <c r="AMC308" s="379"/>
      <c r="AMD308" s="379"/>
      <c r="AME308" s="379"/>
      <c r="AMF308" s="379"/>
      <c r="AMG308" s="379"/>
      <c r="AMH308" s="379"/>
      <c r="AMI308" s="379"/>
      <c r="AMJ308" s="379"/>
      <c r="AMK308" s="379"/>
      <c r="AML308" s="379"/>
      <c r="AMM308" s="379"/>
      <c r="AMN308" s="379"/>
      <c r="AMO308" s="379"/>
      <c r="AMP308" s="379"/>
      <c r="AMQ308" s="379"/>
      <c r="AMR308" s="379"/>
      <c r="AMS308" s="379"/>
      <c r="AMT308" s="379"/>
      <c r="AMU308" s="379"/>
    </row>
    <row r="309" spans="1:1035" s="343" customFormat="1" ht="15" x14ac:dyDescent="0.25">
      <c r="A309" s="664">
        <v>45569</v>
      </c>
      <c r="B309" s="665">
        <v>0</v>
      </c>
      <c r="C309" s="666">
        <v>0.155</v>
      </c>
      <c r="D309" s="667">
        <v>45600</v>
      </c>
      <c r="E309" s="668">
        <v>0</v>
      </c>
      <c r="F309" s="668">
        <v>0.29499999999999998</v>
      </c>
      <c r="G309" s="669">
        <v>45630</v>
      </c>
      <c r="H309" s="665">
        <v>0</v>
      </c>
      <c r="I309" s="665">
        <v>0.253</v>
      </c>
      <c r="J309" s="667">
        <v>45661</v>
      </c>
      <c r="K309" s="668">
        <v>0</v>
      </c>
      <c r="L309" s="670">
        <v>0.19900000000000001</v>
      </c>
      <c r="M309" s="671">
        <v>45692</v>
      </c>
      <c r="N309" s="665">
        <v>0.1</v>
      </c>
      <c r="O309" s="665">
        <v>0.20799999999999999</v>
      </c>
      <c r="P309" s="672">
        <v>45720</v>
      </c>
      <c r="Q309" s="673">
        <v>0</v>
      </c>
      <c r="R309" s="674">
        <v>0.19800000000000001</v>
      </c>
      <c r="S309" s="671">
        <v>45751</v>
      </c>
      <c r="T309" s="665">
        <v>4.7</v>
      </c>
      <c r="U309" s="665">
        <v>0.53100000000000003</v>
      </c>
      <c r="V309" s="675">
        <v>45781</v>
      </c>
      <c r="W309" s="676">
        <v>0</v>
      </c>
      <c r="X309" s="677">
        <v>1.716</v>
      </c>
      <c r="Y309" s="678">
        <v>45812</v>
      </c>
      <c r="Z309" s="676">
        <v>0</v>
      </c>
      <c r="AA309" s="677">
        <v>1.8720000000000001</v>
      </c>
      <c r="AB309" s="679">
        <v>45842</v>
      </c>
      <c r="AC309" s="658"/>
      <c r="AD309" s="658"/>
      <c r="AE309" s="652">
        <v>0</v>
      </c>
      <c r="AF309" s="680">
        <v>0.56699999999999995</v>
      </c>
      <c r="AG309" s="681">
        <v>45873</v>
      </c>
      <c r="AH309" s="681"/>
      <c r="AI309" s="681"/>
      <c r="AJ309" s="381">
        <v>0</v>
      </c>
      <c r="AK309" s="381">
        <v>0.25900000000000001</v>
      </c>
      <c r="AL309" s="383">
        <v>0.15</v>
      </c>
      <c r="AM309" s="686"/>
      <c r="AN309" s="686"/>
      <c r="AO309" s="683">
        <v>45904</v>
      </c>
      <c r="AP309" s="652">
        <v>0</v>
      </c>
      <c r="AQ309" s="684">
        <v>0.189</v>
      </c>
      <c r="AR309" s="685"/>
      <c r="AS309" s="685"/>
      <c r="AT309" s="379"/>
      <c r="AU309" s="379"/>
      <c r="AV309" s="379"/>
      <c r="AW309" s="379"/>
      <c r="AX309" s="379"/>
      <c r="AY309" s="379"/>
      <c r="AZ309" s="379"/>
      <c r="BA309" s="379"/>
      <c r="BB309" s="379"/>
      <c r="BC309" s="379"/>
      <c r="BD309" s="379"/>
      <c r="BE309" s="379"/>
      <c r="BF309" s="379"/>
      <c r="BG309" s="379"/>
      <c r="BH309" s="379"/>
      <c r="BI309" s="379"/>
      <c r="BJ309" s="379"/>
      <c r="BK309" s="379"/>
      <c r="BL309" s="379"/>
      <c r="BM309" s="379"/>
      <c r="BN309" s="379"/>
      <c r="BO309" s="379"/>
      <c r="BP309" s="379"/>
      <c r="BQ309" s="379"/>
      <c r="BR309" s="379"/>
      <c r="BS309" s="379"/>
      <c r="BT309" s="379"/>
      <c r="BU309" s="379"/>
      <c r="BV309" s="379"/>
      <c r="BW309" s="379"/>
      <c r="BX309" s="379"/>
      <c r="BY309" s="379"/>
      <c r="BZ309" s="379"/>
      <c r="CA309" s="379"/>
      <c r="CB309" s="379"/>
      <c r="CC309" s="379"/>
      <c r="CD309" s="379"/>
      <c r="CE309" s="379"/>
      <c r="CF309" s="379"/>
      <c r="CG309" s="379"/>
      <c r="CH309" s="379"/>
      <c r="CI309" s="379"/>
      <c r="CJ309" s="379"/>
      <c r="CK309" s="379"/>
      <c r="CL309" s="379"/>
      <c r="CM309" s="379"/>
      <c r="CN309" s="379"/>
      <c r="CO309" s="379"/>
      <c r="CP309" s="379"/>
      <c r="CQ309" s="379"/>
      <c r="CR309" s="379"/>
      <c r="CS309" s="379"/>
      <c r="CT309" s="379"/>
      <c r="CU309" s="379"/>
      <c r="CV309" s="379"/>
      <c r="CW309" s="379"/>
      <c r="CX309" s="379"/>
      <c r="CY309" s="379"/>
      <c r="CZ309" s="379"/>
      <c r="DA309" s="379"/>
      <c r="DB309" s="379"/>
      <c r="DC309" s="379"/>
      <c r="DD309" s="379"/>
      <c r="DE309" s="379"/>
      <c r="DF309" s="379"/>
      <c r="DG309" s="379"/>
      <c r="DH309" s="379"/>
      <c r="DI309" s="379"/>
      <c r="DJ309" s="379"/>
      <c r="DK309" s="379"/>
      <c r="DL309" s="379"/>
      <c r="DM309" s="379"/>
      <c r="DN309" s="379"/>
      <c r="DO309" s="379"/>
      <c r="DP309" s="379"/>
      <c r="DQ309" s="379"/>
      <c r="DR309" s="379"/>
      <c r="DS309" s="379"/>
      <c r="DT309" s="379"/>
      <c r="DU309" s="379"/>
      <c r="DV309" s="379"/>
      <c r="DW309" s="379"/>
      <c r="DX309" s="379"/>
      <c r="DY309" s="379"/>
      <c r="DZ309" s="379"/>
      <c r="EA309" s="379"/>
      <c r="EB309" s="379"/>
      <c r="EC309" s="379"/>
      <c r="ED309" s="379"/>
      <c r="EE309" s="379"/>
      <c r="EF309" s="379"/>
      <c r="EG309" s="379"/>
      <c r="EH309" s="379"/>
      <c r="EI309" s="379"/>
      <c r="EJ309" s="379"/>
      <c r="EK309" s="379"/>
      <c r="EL309" s="379"/>
      <c r="EM309" s="379"/>
      <c r="EN309" s="379"/>
      <c r="EO309" s="379"/>
      <c r="EP309" s="379"/>
      <c r="EQ309" s="379"/>
      <c r="ER309" s="379"/>
      <c r="ES309" s="379"/>
      <c r="ET309" s="379"/>
      <c r="EU309" s="379"/>
      <c r="EV309" s="379"/>
      <c r="EW309" s="379"/>
      <c r="EX309" s="379"/>
      <c r="EY309" s="379"/>
      <c r="EZ309" s="379"/>
      <c r="FA309" s="379"/>
      <c r="FB309" s="379"/>
      <c r="FC309" s="379"/>
      <c r="FD309" s="379"/>
      <c r="FE309" s="379"/>
      <c r="FF309" s="379"/>
      <c r="FG309" s="379"/>
      <c r="FH309" s="379"/>
      <c r="FI309" s="379"/>
      <c r="FJ309" s="379"/>
      <c r="FK309" s="379"/>
      <c r="FL309" s="379"/>
      <c r="FM309" s="379"/>
      <c r="FN309" s="379"/>
      <c r="FO309" s="379"/>
      <c r="FP309" s="379"/>
      <c r="FQ309" s="379"/>
      <c r="FR309" s="379"/>
      <c r="FS309" s="379"/>
      <c r="FT309" s="379"/>
      <c r="FU309" s="379"/>
      <c r="FV309" s="379"/>
      <c r="FW309" s="379"/>
      <c r="FX309" s="379"/>
      <c r="FY309" s="379"/>
      <c r="FZ309" s="379"/>
      <c r="GA309" s="379"/>
      <c r="GB309" s="379"/>
      <c r="GC309" s="379"/>
      <c r="GD309" s="379"/>
      <c r="GE309" s="379"/>
      <c r="GF309" s="379"/>
      <c r="GG309" s="379"/>
      <c r="GH309" s="379"/>
      <c r="GI309" s="379"/>
      <c r="GJ309" s="379"/>
      <c r="GK309" s="379"/>
      <c r="GL309" s="379"/>
      <c r="GM309" s="379"/>
      <c r="GN309" s="379"/>
      <c r="GO309" s="379"/>
      <c r="GP309" s="379"/>
      <c r="GQ309" s="379"/>
      <c r="GR309" s="379"/>
      <c r="GS309" s="379"/>
      <c r="GT309" s="379"/>
      <c r="GU309" s="379"/>
      <c r="GV309" s="379"/>
      <c r="GW309" s="379"/>
      <c r="GX309" s="379"/>
      <c r="GY309" s="379"/>
      <c r="GZ309" s="379"/>
      <c r="HA309" s="379"/>
      <c r="HB309" s="379"/>
      <c r="HC309" s="379"/>
      <c r="HD309" s="379"/>
      <c r="HE309" s="379"/>
      <c r="HF309" s="379"/>
      <c r="HG309" s="379"/>
      <c r="HH309" s="379"/>
      <c r="HI309" s="379"/>
      <c r="HJ309" s="379"/>
      <c r="HK309" s="379"/>
      <c r="HL309" s="379"/>
      <c r="HM309" s="379"/>
      <c r="HN309" s="379"/>
      <c r="HO309" s="379"/>
      <c r="HP309" s="379"/>
      <c r="HQ309" s="379"/>
      <c r="HR309" s="379"/>
      <c r="HS309" s="379"/>
      <c r="HT309" s="379"/>
      <c r="HU309" s="379"/>
      <c r="HV309" s="379"/>
      <c r="HW309" s="379"/>
      <c r="HX309" s="379"/>
      <c r="HY309" s="379"/>
      <c r="HZ309" s="379"/>
      <c r="IA309" s="379"/>
      <c r="IB309" s="379"/>
      <c r="IC309" s="379"/>
      <c r="ID309" s="379"/>
      <c r="IE309" s="379"/>
      <c r="IF309" s="379"/>
      <c r="IG309" s="379"/>
      <c r="IH309" s="379"/>
      <c r="II309" s="379"/>
      <c r="IJ309" s="379"/>
      <c r="IK309" s="379"/>
      <c r="IL309" s="379"/>
      <c r="IM309" s="379"/>
      <c r="IN309" s="379"/>
      <c r="IO309" s="379"/>
      <c r="IP309" s="379"/>
      <c r="IQ309" s="379"/>
      <c r="IR309" s="379"/>
      <c r="IS309" s="379"/>
      <c r="IT309" s="379"/>
      <c r="IU309" s="379"/>
      <c r="IV309" s="379"/>
      <c r="IW309" s="379"/>
      <c r="IX309" s="379"/>
      <c r="IY309" s="379"/>
      <c r="IZ309" s="379"/>
      <c r="JA309" s="379"/>
      <c r="JB309" s="379"/>
      <c r="JC309" s="379"/>
      <c r="JD309" s="379"/>
      <c r="JE309" s="379"/>
      <c r="JF309" s="379"/>
      <c r="JG309" s="379"/>
      <c r="JH309" s="379"/>
      <c r="JI309" s="379"/>
      <c r="JJ309" s="379"/>
      <c r="JK309" s="379"/>
      <c r="JL309" s="379"/>
      <c r="JM309" s="379"/>
      <c r="JN309" s="379"/>
      <c r="JO309" s="379"/>
      <c r="JP309" s="379"/>
      <c r="JQ309" s="379"/>
      <c r="JR309" s="379"/>
      <c r="JS309" s="379"/>
      <c r="JT309" s="379"/>
      <c r="JU309" s="379"/>
      <c r="JV309" s="379"/>
      <c r="JW309" s="379"/>
      <c r="JX309" s="379"/>
      <c r="JY309" s="379"/>
      <c r="JZ309" s="379"/>
      <c r="KA309" s="379"/>
      <c r="KB309" s="379"/>
      <c r="KC309" s="379"/>
      <c r="KD309" s="379"/>
      <c r="KE309" s="379"/>
      <c r="KF309" s="379"/>
      <c r="KG309" s="379"/>
      <c r="KH309" s="379"/>
      <c r="KI309" s="379"/>
      <c r="KJ309" s="379"/>
      <c r="KK309" s="379"/>
      <c r="KL309" s="379"/>
      <c r="KM309" s="379"/>
      <c r="KN309" s="379"/>
      <c r="KO309" s="379"/>
      <c r="KP309" s="379"/>
      <c r="KQ309" s="379"/>
      <c r="KR309" s="379"/>
      <c r="KS309" s="379"/>
      <c r="KT309" s="379"/>
      <c r="KU309" s="379"/>
      <c r="KV309" s="379"/>
      <c r="KW309" s="379"/>
      <c r="KX309" s="379"/>
      <c r="KY309" s="379"/>
      <c r="KZ309" s="379"/>
      <c r="LA309" s="379"/>
      <c r="LB309" s="379"/>
      <c r="LC309" s="379"/>
      <c r="LD309" s="379"/>
      <c r="LE309" s="379"/>
      <c r="LF309" s="379"/>
      <c r="LG309" s="379"/>
      <c r="LH309" s="379"/>
      <c r="LI309" s="379"/>
      <c r="LJ309" s="379"/>
      <c r="LK309" s="379"/>
      <c r="LL309" s="379"/>
      <c r="LM309" s="379"/>
      <c r="LN309" s="379"/>
      <c r="LO309" s="379"/>
      <c r="LP309" s="379"/>
      <c r="LQ309" s="379"/>
      <c r="LR309" s="379"/>
      <c r="LS309" s="379"/>
      <c r="LT309" s="379"/>
      <c r="LU309" s="379"/>
      <c r="LV309" s="379"/>
      <c r="LW309" s="379"/>
      <c r="LX309" s="379"/>
      <c r="LY309" s="379"/>
      <c r="LZ309" s="379"/>
      <c r="MA309" s="379"/>
      <c r="MB309" s="379"/>
      <c r="MC309" s="379"/>
      <c r="MD309" s="379"/>
      <c r="ME309" s="379"/>
      <c r="MF309" s="379"/>
      <c r="MG309" s="379"/>
      <c r="MH309" s="379"/>
      <c r="MI309" s="379"/>
      <c r="MJ309" s="379"/>
      <c r="MK309" s="379"/>
      <c r="ML309" s="379"/>
      <c r="MM309" s="379"/>
      <c r="MN309" s="379"/>
      <c r="MO309" s="379"/>
      <c r="MP309" s="379"/>
      <c r="MQ309" s="379"/>
      <c r="MR309" s="379"/>
      <c r="MS309" s="379"/>
      <c r="MT309" s="379"/>
      <c r="MU309" s="379"/>
      <c r="MV309" s="379"/>
      <c r="MW309" s="379"/>
      <c r="MX309" s="379"/>
      <c r="MY309" s="379"/>
      <c r="MZ309" s="379"/>
      <c r="NA309" s="379"/>
      <c r="NB309" s="379"/>
      <c r="NC309" s="379"/>
      <c r="ND309" s="379"/>
      <c r="NE309" s="379"/>
      <c r="NF309" s="379"/>
      <c r="NG309" s="379"/>
      <c r="NH309" s="379"/>
      <c r="NI309" s="379"/>
      <c r="NJ309" s="379"/>
      <c r="NK309" s="379"/>
      <c r="NL309" s="379"/>
      <c r="NM309" s="379"/>
      <c r="NN309" s="379"/>
      <c r="NO309" s="379"/>
      <c r="NP309" s="379"/>
      <c r="NQ309" s="379"/>
      <c r="NR309" s="379"/>
      <c r="NS309" s="379"/>
      <c r="NT309" s="379"/>
      <c r="NU309" s="379"/>
      <c r="NV309" s="379"/>
      <c r="NW309" s="379"/>
      <c r="NX309" s="379"/>
      <c r="NY309" s="379"/>
      <c r="NZ309" s="379"/>
      <c r="OA309" s="379"/>
      <c r="OB309" s="379"/>
      <c r="OC309" s="379"/>
      <c r="OD309" s="379"/>
      <c r="OE309" s="379"/>
      <c r="OF309" s="379"/>
      <c r="OG309" s="379"/>
      <c r="OH309" s="379"/>
      <c r="OI309" s="379"/>
      <c r="OJ309" s="379"/>
      <c r="OK309" s="379"/>
      <c r="OL309" s="379"/>
      <c r="OM309" s="379"/>
      <c r="ON309" s="379"/>
      <c r="OO309" s="379"/>
      <c r="OP309" s="379"/>
      <c r="OQ309" s="379"/>
      <c r="OR309" s="379"/>
      <c r="OS309" s="379"/>
      <c r="OT309" s="379"/>
      <c r="OU309" s="379"/>
      <c r="OV309" s="379"/>
      <c r="OW309" s="379"/>
      <c r="OX309" s="379"/>
      <c r="OY309" s="379"/>
      <c r="OZ309" s="379"/>
      <c r="PA309" s="379"/>
      <c r="PB309" s="379"/>
      <c r="PC309" s="379"/>
      <c r="PD309" s="379"/>
      <c r="PE309" s="379"/>
      <c r="PF309" s="379"/>
      <c r="PG309" s="379"/>
      <c r="PH309" s="379"/>
      <c r="PI309" s="379"/>
      <c r="PJ309" s="379"/>
      <c r="PK309" s="379"/>
      <c r="PL309" s="379"/>
      <c r="PM309" s="379"/>
      <c r="PN309" s="379"/>
      <c r="PO309" s="379"/>
      <c r="PP309" s="379"/>
      <c r="PQ309" s="379"/>
      <c r="PR309" s="379"/>
      <c r="PS309" s="379"/>
      <c r="PT309" s="379"/>
      <c r="PU309" s="379"/>
      <c r="PV309" s="379"/>
      <c r="PW309" s="379"/>
      <c r="PX309" s="379"/>
      <c r="PY309" s="379"/>
      <c r="PZ309" s="379"/>
      <c r="QA309" s="379"/>
      <c r="QB309" s="379"/>
      <c r="QC309" s="379"/>
      <c r="QD309" s="379"/>
      <c r="QE309" s="379"/>
      <c r="QF309" s="379"/>
      <c r="QG309" s="379"/>
      <c r="QH309" s="379"/>
      <c r="QI309" s="379"/>
      <c r="QJ309" s="379"/>
      <c r="QK309" s="379"/>
      <c r="QL309" s="379"/>
      <c r="QM309" s="379"/>
      <c r="QN309" s="379"/>
      <c r="QO309" s="379"/>
      <c r="QP309" s="379"/>
      <c r="QQ309" s="379"/>
      <c r="QR309" s="379"/>
      <c r="QS309" s="379"/>
      <c r="QT309" s="379"/>
      <c r="QU309" s="379"/>
      <c r="QV309" s="379"/>
      <c r="QW309" s="379"/>
      <c r="QX309" s="379"/>
      <c r="QY309" s="379"/>
      <c r="QZ309" s="379"/>
      <c r="RA309" s="379"/>
      <c r="RB309" s="379"/>
      <c r="RC309" s="379"/>
      <c r="RD309" s="379"/>
      <c r="RE309" s="379"/>
      <c r="RF309" s="379"/>
      <c r="RG309" s="379"/>
      <c r="RH309" s="379"/>
      <c r="RI309" s="379"/>
      <c r="RJ309" s="379"/>
      <c r="RK309" s="379"/>
      <c r="RL309" s="379"/>
      <c r="RM309" s="379"/>
      <c r="RN309" s="379"/>
      <c r="RO309" s="379"/>
      <c r="RP309" s="379"/>
      <c r="RQ309" s="379"/>
      <c r="RR309" s="379"/>
      <c r="RS309" s="379"/>
      <c r="RT309" s="379"/>
      <c r="RU309" s="379"/>
      <c r="RV309" s="379"/>
      <c r="RW309" s="379"/>
      <c r="RX309" s="379"/>
      <c r="RY309" s="379"/>
      <c r="RZ309" s="379"/>
      <c r="SA309" s="379"/>
      <c r="SB309" s="379"/>
      <c r="SC309" s="379"/>
      <c r="SD309" s="379"/>
      <c r="SE309" s="379"/>
      <c r="SF309" s="379"/>
      <c r="SG309" s="379"/>
      <c r="SH309" s="379"/>
      <c r="SI309" s="379"/>
      <c r="SJ309" s="379"/>
      <c r="SK309" s="379"/>
      <c r="SL309" s="379"/>
      <c r="SM309" s="379"/>
      <c r="SN309" s="379"/>
      <c r="SO309" s="379"/>
      <c r="SP309" s="379"/>
      <c r="SQ309" s="379"/>
      <c r="SR309" s="379"/>
      <c r="SS309" s="379"/>
      <c r="ST309" s="379"/>
      <c r="SU309" s="379"/>
      <c r="SV309" s="379"/>
      <c r="SW309" s="379"/>
      <c r="SX309" s="379"/>
      <c r="SY309" s="379"/>
      <c r="SZ309" s="379"/>
      <c r="TA309" s="379"/>
      <c r="TB309" s="379"/>
      <c r="TC309" s="379"/>
      <c r="TD309" s="379"/>
      <c r="TE309" s="379"/>
      <c r="TF309" s="379"/>
      <c r="TG309" s="379"/>
      <c r="TH309" s="379"/>
      <c r="TI309" s="379"/>
      <c r="TJ309" s="379"/>
      <c r="TK309" s="379"/>
      <c r="TL309" s="379"/>
      <c r="TM309" s="379"/>
      <c r="TN309" s="379"/>
      <c r="TO309" s="379"/>
      <c r="TP309" s="379"/>
      <c r="TQ309" s="379"/>
      <c r="TR309" s="379"/>
      <c r="TS309" s="379"/>
      <c r="TT309" s="379"/>
      <c r="TU309" s="379"/>
      <c r="TV309" s="379"/>
      <c r="TW309" s="379"/>
      <c r="TX309" s="379"/>
      <c r="TY309" s="379"/>
      <c r="TZ309" s="379"/>
      <c r="UA309" s="379"/>
      <c r="UB309" s="379"/>
      <c r="UC309" s="379"/>
      <c r="UD309" s="379"/>
      <c r="UE309" s="379"/>
      <c r="UF309" s="379"/>
      <c r="UG309" s="379"/>
      <c r="UH309" s="379"/>
      <c r="UI309" s="379"/>
      <c r="UJ309" s="379"/>
      <c r="UK309" s="379"/>
      <c r="UL309" s="379"/>
      <c r="UM309" s="379"/>
      <c r="UN309" s="379"/>
      <c r="UO309" s="379"/>
      <c r="UP309" s="379"/>
      <c r="UQ309" s="379"/>
      <c r="UR309" s="379"/>
      <c r="US309" s="379"/>
      <c r="UT309" s="379"/>
      <c r="UU309" s="379"/>
      <c r="UV309" s="379"/>
      <c r="UW309" s="379"/>
      <c r="UX309" s="379"/>
      <c r="UY309" s="379"/>
      <c r="UZ309" s="379"/>
      <c r="VA309" s="379"/>
      <c r="VB309" s="379"/>
      <c r="VC309" s="379"/>
      <c r="VD309" s="379"/>
      <c r="VE309" s="379"/>
      <c r="VF309" s="379"/>
      <c r="VG309" s="379"/>
      <c r="VH309" s="379"/>
      <c r="VI309" s="379"/>
      <c r="VJ309" s="379"/>
      <c r="VK309" s="379"/>
      <c r="VL309" s="379"/>
      <c r="VM309" s="379"/>
      <c r="VN309" s="379"/>
      <c r="VO309" s="379"/>
      <c r="VP309" s="379"/>
      <c r="VQ309" s="379"/>
      <c r="VR309" s="379"/>
      <c r="VS309" s="379"/>
      <c r="VT309" s="379"/>
      <c r="VU309" s="379"/>
      <c r="VV309" s="379"/>
      <c r="VW309" s="379"/>
      <c r="VX309" s="379"/>
      <c r="VY309" s="379"/>
      <c r="VZ309" s="379"/>
      <c r="WA309" s="379"/>
      <c r="WB309" s="379"/>
      <c r="WC309" s="379"/>
      <c r="WD309" s="379"/>
      <c r="WE309" s="379"/>
      <c r="WF309" s="379"/>
      <c r="WG309" s="379"/>
      <c r="WH309" s="379"/>
      <c r="WI309" s="379"/>
      <c r="WJ309" s="379"/>
      <c r="WK309" s="379"/>
      <c r="WL309" s="379"/>
      <c r="WM309" s="379"/>
      <c r="WN309" s="379"/>
      <c r="WO309" s="379"/>
      <c r="WP309" s="379"/>
      <c r="WQ309" s="379"/>
      <c r="WR309" s="379"/>
      <c r="WS309" s="379"/>
      <c r="WT309" s="379"/>
      <c r="WU309" s="379"/>
      <c r="WV309" s="379"/>
      <c r="WW309" s="379"/>
      <c r="WX309" s="379"/>
      <c r="WY309" s="379"/>
      <c r="WZ309" s="379"/>
      <c r="XA309" s="379"/>
      <c r="XB309" s="379"/>
      <c r="XC309" s="379"/>
      <c r="XD309" s="379"/>
      <c r="XE309" s="379"/>
      <c r="XF309" s="379"/>
      <c r="XG309" s="379"/>
      <c r="XH309" s="379"/>
      <c r="XI309" s="379"/>
      <c r="XJ309" s="379"/>
      <c r="XK309" s="379"/>
      <c r="XL309" s="379"/>
      <c r="XM309" s="379"/>
      <c r="XN309" s="379"/>
      <c r="XO309" s="379"/>
      <c r="XP309" s="379"/>
      <c r="XQ309" s="379"/>
      <c r="XR309" s="379"/>
      <c r="XS309" s="379"/>
      <c r="XT309" s="379"/>
      <c r="XU309" s="379"/>
      <c r="XV309" s="379"/>
      <c r="XW309" s="379"/>
      <c r="XX309" s="379"/>
      <c r="XY309" s="379"/>
      <c r="XZ309" s="379"/>
      <c r="YA309" s="379"/>
      <c r="YB309" s="379"/>
      <c r="YC309" s="379"/>
      <c r="YD309" s="379"/>
      <c r="YE309" s="379"/>
      <c r="YF309" s="379"/>
      <c r="YG309" s="379"/>
      <c r="YH309" s="379"/>
      <c r="YI309" s="379"/>
      <c r="YJ309" s="379"/>
      <c r="YK309" s="379"/>
      <c r="YL309" s="379"/>
      <c r="YM309" s="379"/>
      <c r="YN309" s="379"/>
      <c r="YO309" s="379"/>
      <c r="YP309" s="379"/>
      <c r="YQ309" s="379"/>
      <c r="YR309" s="379"/>
      <c r="YS309" s="379"/>
      <c r="YT309" s="379"/>
      <c r="YU309" s="379"/>
      <c r="YV309" s="379"/>
      <c r="YW309" s="379"/>
      <c r="YX309" s="379"/>
      <c r="YY309" s="379"/>
      <c r="YZ309" s="379"/>
      <c r="ZA309" s="379"/>
      <c r="ZB309" s="379"/>
      <c r="ZC309" s="379"/>
      <c r="ZD309" s="379"/>
      <c r="ZE309" s="379"/>
      <c r="ZF309" s="379"/>
      <c r="ZG309" s="379"/>
      <c r="ZH309" s="379"/>
      <c r="ZI309" s="379"/>
      <c r="ZJ309" s="379"/>
      <c r="ZK309" s="379"/>
      <c r="ZL309" s="379"/>
      <c r="ZM309" s="379"/>
      <c r="ZN309" s="379"/>
      <c r="ZO309" s="379"/>
      <c r="ZP309" s="379"/>
      <c r="ZQ309" s="379"/>
      <c r="ZR309" s="379"/>
      <c r="ZS309" s="379"/>
      <c r="ZT309" s="379"/>
      <c r="ZU309" s="379"/>
      <c r="ZV309" s="379"/>
      <c r="ZW309" s="379"/>
      <c r="ZX309" s="379"/>
      <c r="ZY309" s="379"/>
      <c r="ZZ309" s="379"/>
      <c r="AAA309" s="379"/>
      <c r="AAB309" s="379"/>
      <c r="AAC309" s="379"/>
      <c r="AAD309" s="379"/>
      <c r="AAE309" s="379"/>
      <c r="AAF309" s="379"/>
      <c r="AAG309" s="379"/>
      <c r="AAH309" s="379"/>
      <c r="AAI309" s="379"/>
      <c r="AAJ309" s="379"/>
      <c r="AAK309" s="379"/>
      <c r="AAL309" s="379"/>
      <c r="AAM309" s="379"/>
      <c r="AAN309" s="379"/>
      <c r="AAO309" s="379"/>
      <c r="AAP309" s="379"/>
      <c r="AAQ309" s="379"/>
      <c r="AAR309" s="379"/>
      <c r="AAS309" s="379"/>
      <c r="AAT309" s="379"/>
      <c r="AAU309" s="379"/>
      <c r="AAV309" s="379"/>
      <c r="AAW309" s="379"/>
      <c r="AAX309" s="379"/>
      <c r="AAY309" s="379"/>
      <c r="AAZ309" s="379"/>
      <c r="ABA309" s="379"/>
      <c r="ABB309" s="379"/>
      <c r="ABC309" s="379"/>
      <c r="ABD309" s="379"/>
      <c r="ABE309" s="379"/>
      <c r="ABF309" s="379"/>
      <c r="ABG309" s="379"/>
      <c r="ABH309" s="379"/>
      <c r="ABI309" s="379"/>
      <c r="ABJ309" s="379"/>
      <c r="ABK309" s="379"/>
      <c r="ABL309" s="379"/>
      <c r="ABM309" s="379"/>
      <c r="ABN309" s="379"/>
      <c r="ABO309" s="379"/>
      <c r="ABP309" s="379"/>
      <c r="ABQ309" s="379"/>
      <c r="ABR309" s="379"/>
      <c r="ABS309" s="379"/>
      <c r="ABT309" s="379"/>
      <c r="ABU309" s="379"/>
      <c r="ABV309" s="379"/>
      <c r="ABW309" s="379"/>
      <c r="ABX309" s="379"/>
      <c r="ABY309" s="379"/>
      <c r="ABZ309" s="379"/>
      <c r="ACA309" s="379"/>
      <c r="ACB309" s="379"/>
      <c r="ACC309" s="379"/>
      <c r="ACD309" s="379"/>
      <c r="ACE309" s="379"/>
      <c r="ACF309" s="379"/>
      <c r="ACG309" s="379"/>
      <c r="ACH309" s="379"/>
      <c r="ACI309" s="379"/>
      <c r="ACJ309" s="379"/>
      <c r="ACK309" s="379"/>
      <c r="ACL309" s="379"/>
      <c r="ACM309" s="379"/>
      <c r="ACN309" s="379"/>
      <c r="ACO309" s="379"/>
      <c r="ACP309" s="379"/>
      <c r="ACQ309" s="379"/>
      <c r="ACR309" s="379"/>
      <c r="ACS309" s="379"/>
      <c r="ACT309" s="379"/>
      <c r="ACU309" s="379"/>
      <c r="ACV309" s="379"/>
      <c r="ACW309" s="379"/>
      <c r="ACX309" s="379"/>
      <c r="ACY309" s="379"/>
      <c r="ACZ309" s="379"/>
      <c r="ADA309" s="379"/>
      <c r="ADB309" s="379"/>
      <c r="ADC309" s="379"/>
      <c r="ADD309" s="379"/>
      <c r="ADE309" s="379"/>
      <c r="ADF309" s="379"/>
      <c r="ADG309" s="379"/>
      <c r="ADH309" s="379"/>
      <c r="ADI309" s="379"/>
      <c r="ADJ309" s="379"/>
      <c r="ADK309" s="379"/>
      <c r="ADL309" s="379"/>
      <c r="ADM309" s="379"/>
      <c r="ADN309" s="379"/>
      <c r="ADO309" s="379"/>
      <c r="ADP309" s="379"/>
      <c r="ADQ309" s="379"/>
      <c r="ADR309" s="379"/>
      <c r="ADS309" s="379"/>
      <c r="ADT309" s="379"/>
      <c r="ADU309" s="379"/>
      <c r="ADV309" s="379"/>
      <c r="ADW309" s="379"/>
      <c r="ADX309" s="379"/>
      <c r="ADY309" s="379"/>
      <c r="ADZ309" s="379"/>
      <c r="AEA309" s="379"/>
      <c r="AEB309" s="379"/>
      <c r="AEC309" s="379"/>
      <c r="AED309" s="379"/>
      <c r="AEE309" s="379"/>
      <c r="AEF309" s="379"/>
      <c r="AEG309" s="379"/>
      <c r="AEH309" s="379"/>
      <c r="AEI309" s="379"/>
      <c r="AEJ309" s="379"/>
      <c r="AEK309" s="379"/>
      <c r="AEL309" s="379"/>
      <c r="AEM309" s="379"/>
      <c r="AEN309" s="379"/>
      <c r="AEO309" s="379"/>
      <c r="AEP309" s="379"/>
      <c r="AEQ309" s="379"/>
      <c r="AER309" s="379"/>
      <c r="AES309" s="379"/>
      <c r="AET309" s="379"/>
      <c r="AEU309" s="379"/>
      <c r="AEV309" s="379"/>
      <c r="AEW309" s="379"/>
      <c r="AEX309" s="379"/>
      <c r="AEY309" s="379"/>
      <c r="AEZ309" s="379"/>
      <c r="AFA309" s="379"/>
      <c r="AFB309" s="379"/>
      <c r="AFC309" s="379"/>
      <c r="AFD309" s="379"/>
      <c r="AFE309" s="379"/>
      <c r="AFF309" s="379"/>
      <c r="AFG309" s="379"/>
      <c r="AFH309" s="379"/>
      <c r="AFI309" s="379"/>
      <c r="AFJ309" s="379"/>
      <c r="AFK309" s="379"/>
      <c r="AFL309" s="379"/>
      <c r="AFM309" s="379"/>
      <c r="AFN309" s="379"/>
      <c r="AFO309" s="379"/>
      <c r="AFP309" s="379"/>
      <c r="AFQ309" s="379"/>
      <c r="AFR309" s="379"/>
      <c r="AFS309" s="379"/>
      <c r="AFT309" s="379"/>
      <c r="AFU309" s="379"/>
      <c r="AFV309" s="379"/>
      <c r="AFW309" s="379"/>
      <c r="AFX309" s="379"/>
      <c r="AFY309" s="379"/>
      <c r="AFZ309" s="379"/>
      <c r="AGA309" s="379"/>
      <c r="AGB309" s="379"/>
      <c r="AGC309" s="379"/>
      <c r="AGD309" s="379"/>
      <c r="AGE309" s="379"/>
      <c r="AGF309" s="379"/>
      <c r="AGG309" s="379"/>
      <c r="AGH309" s="379"/>
      <c r="AGI309" s="379"/>
      <c r="AGJ309" s="379"/>
      <c r="AGK309" s="379"/>
      <c r="AGL309" s="379"/>
      <c r="AGM309" s="379"/>
      <c r="AGN309" s="379"/>
      <c r="AGO309" s="379"/>
      <c r="AGP309" s="379"/>
      <c r="AGQ309" s="379"/>
      <c r="AGR309" s="379"/>
      <c r="AGS309" s="379"/>
      <c r="AGT309" s="379"/>
      <c r="AGU309" s="379"/>
      <c r="AGV309" s="379"/>
      <c r="AGW309" s="379"/>
      <c r="AGX309" s="379"/>
      <c r="AGY309" s="379"/>
      <c r="AGZ309" s="379"/>
      <c r="AHA309" s="379"/>
      <c r="AHB309" s="379"/>
      <c r="AHC309" s="379"/>
      <c r="AHD309" s="379"/>
      <c r="AHE309" s="379"/>
      <c r="AHF309" s="379"/>
      <c r="AHG309" s="379"/>
      <c r="AHH309" s="379"/>
      <c r="AHI309" s="379"/>
      <c r="AHJ309" s="379"/>
      <c r="AHK309" s="379"/>
      <c r="AHL309" s="379"/>
      <c r="AHM309" s="379"/>
      <c r="AHN309" s="379"/>
      <c r="AHO309" s="379"/>
      <c r="AHP309" s="379"/>
      <c r="AHQ309" s="379"/>
      <c r="AHR309" s="379"/>
      <c r="AHS309" s="379"/>
      <c r="AHT309" s="379"/>
      <c r="AHU309" s="379"/>
      <c r="AHV309" s="379"/>
      <c r="AHW309" s="379"/>
      <c r="AHX309" s="379"/>
      <c r="AHY309" s="379"/>
      <c r="AHZ309" s="379"/>
      <c r="AIA309" s="379"/>
      <c r="AIB309" s="379"/>
      <c r="AIC309" s="379"/>
      <c r="AID309" s="379"/>
      <c r="AIE309" s="379"/>
      <c r="AIF309" s="379"/>
      <c r="AIG309" s="379"/>
      <c r="AIH309" s="379"/>
      <c r="AII309" s="379"/>
      <c r="AIJ309" s="379"/>
      <c r="AIK309" s="379"/>
      <c r="AIL309" s="379"/>
      <c r="AIM309" s="379"/>
      <c r="AIN309" s="379"/>
      <c r="AIO309" s="379"/>
      <c r="AIP309" s="379"/>
      <c r="AIQ309" s="379"/>
      <c r="AIR309" s="379"/>
      <c r="AIS309" s="379"/>
      <c r="AIT309" s="379"/>
      <c r="AIU309" s="379"/>
      <c r="AIV309" s="379"/>
      <c r="AIW309" s="379"/>
      <c r="AIX309" s="379"/>
      <c r="AIY309" s="379"/>
      <c r="AIZ309" s="379"/>
      <c r="AJA309" s="379"/>
      <c r="AJB309" s="379"/>
      <c r="AJC309" s="379"/>
      <c r="AJD309" s="379"/>
      <c r="AJE309" s="379"/>
      <c r="AJF309" s="379"/>
      <c r="AJG309" s="379"/>
      <c r="AJH309" s="379"/>
      <c r="AJI309" s="379"/>
      <c r="AJJ309" s="379"/>
      <c r="AJK309" s="379"/>
      <c r="AJL309" s="379"/>
      <c r="AJM309" s="379"/>
      <c r="AJN309" s="379"/>
      <c r="AJO309" s="379"/>
      <c r="AJP309" s="379"/>
      <c r="AJQ309" s="379"/>
      <c r="AJR309" s="379"/>
      <c r="AJS309" s="379"/>
      <c r="AJT309" s="379"/>
      <c r="AJU309" s="379"/>
      <c r="AJV309" s="379"/>
      <c r="AJW309" s="379"/>
      <c r="AJX309" s="379"/>
      <c r="AJY309" s="379"/>
      <c r="AJZ309" s="379"/>
      <c r="AKA309" s="379"/>
      <c r="AKB309" s="379"/>
      <c r="AKC309" s="379"/>
      <c r="AKD309" s="379"/>
      <c r="AKE309" s="379"/>
      <c r="AKF309" s="379"/>
      <c r="AKG309" s="379"/>
      <c r="AKH309" s="379"/>
      <c r="AKI309" s="379"/>
      <c r="AKJ309" s="379"/>
      <c r="AKK309" s="379"/>
      <c r="AKL309" s="379"/>
      <c r="AKM309" s="379"/>
      <c r="AKN309" s="379"/>
      <c r="AKO309" s="379"/>
      <c r="AKP309" s="379"/>
      <c r="AKQ309" s="379"/>
      <c r="AKR309" s="379"/>
      <c r="AKS309" s="379"/>
      <c r="AKT309" s="379"/>
      <c r="AKU309" s="379"/>
      <c r="AKV309" s="379"/>
      <c r="AKW309" s="379"/>
      <c r="AKX309" s="379"/>
      <c r="AKY309" s="379"/>
      <c r="AKZ309" s="379"/>
      <c r="ALA309" s="379"/>
      <c r="ALB309" s="379"/>
      <c r="ALC309" s="379"/>
      <c r="ALD309" s="379"/>
      <c r="ALE309" s="379"/>
      <c r="ALF309" s="379"/>
      <c r="ALG309" s="379"/>
      <c r="ALH309" s="379"/>
      <c r="ALI309" s="379"/>
      <c r="ALJ309" s="379"/>
      <c r="ALK309" s="379"/>
      <c r="ALL309" s="379"/>
      <c r="ALM309" s="379"/>
      <c r="ALN309" s="379"/>
      <c r="ALO309" s="379"/>
      <c r="ALP309" s="379"/>
      <c r="ALQ309" s="379"/>
      <c r="ALR309" s="379"/>
      <c r="ALS309" s="379"/>
      <c r="ALT309" s="379"/>
      <c r="ALU309" s="379"/>
      <c r="ALV309" s="379"/>
      <c r="ALW309" s="379"/>
      <c r="ALX309" s="379"/>
      <c r="ALY309" s="379"/>
      <c r="ALZ309" s="379"/>
      <c r="AMA309" s="379"/>
      <c r="AMB309" s="379"/>
      <c r="AMC309" s="379"/>
      <c r="AMD309" s="379"/>
      <c r="AME309" s="379"/>
      <c r="AMF309" s="379"/>
      <c r="AMG309" s="379"/>
      <c r="AMH309" s="379"/>
      <c r="AMI309" s="379"/>
      <c r="AMJ309" s="379"/>
      <c r="AMK309" s="379"/>
      <c r="AML309" s="379"/>
      <c r="AMM309" s="379"/>
      <c r="AMN309" s="379"/>
      <c r="AMO309" s="379"/>
      <c r="AMP309" s="379"/>
      <c r="AMQ309" s="379"/>
      <c r="AMR309" s="379"/>
      <c r="AMS309" s="379"/>
      <c r="AMT309" s="379"/>
      <c r="AMU309" s="379"/>
    </row>
    <row r="310" spans="1:1035" s="343" customFormat="1" ht="15" x14ac:dyDescent="0.25">
      <c r="A310" s="664">
        <v>45570</v>
      </c>
      <c r="B310" s="665">
        <v>0</v>
      </c>
      <c r="C310" s="666">
        <v>0.154</v>
      </c>
      <c r="D310" s="667">
        <v>45601</v>
      </c>
      <c r="E310" s="668">
        <v>0</v>
      </c>
      <c r="F310" s="668">
        <v>0.28899999999999998</v>
      </c>
      <c r="G310" s="669">
        <v>45631</v>
      </c>
      <c r="H310" s="665">
        <v>0</v>
      </c>
      <c r="I310" s="665">
        <v>0.246</v>
      </c>
      <c r="J310" s="667">
        <v>45662</v>
      </c>
      <c r="K310" s="668">
        <v>0</v>
      </c>
      <c r="L310" s="670">
        <v>0.19800000000000001</v>
      </c>
      <c r="M310" s="671">
        <v>45693</v>
      </c>
      <c r="N310" s="665">
        <v>0</v>
      </c>
      <c r="O310" s="665">
        <v>0.20599999999999999</v>
      </c>
      <c r="P310" s="672">
        <v>45721</v>
      </c>
      <c r="Q310" s="673">
        <v>1.7</v>
      </c>
      <c r="R310" s="674">
        <v>0.20100000000000001</v>
      </c>
      <c r="S310" s="671">
        <v>45752</v>
      </c>
      <c r="T310" s="665">
        <v>0</v>
      </c>
      <c r="U310" s="665">
        <v>0.52</v>
      </c>
      <c r="V310" s="675">
        <v>45782</v>
      </c>
      <c r="W310" s="676">
        <v>0.6</v>
      </c>
      <c r="X310" s="677">
        <v>1.5629999999999999</v>
      </c>
      <c r="Y310" s="678">
        <v>45813</v>
      </c>
      <c r="Z310" s="676">
        <v>0</v>
      </c>
      <c r="AA310" s="677">
        <v>1.792</v>
      </c>
      <c r="AB310" s="679">
        <v>45843</v>
      </c>
      <c r="AC310" s="658"/>
      <c r="AD310" s="658"/>
      <c r="AE310" s="652">
        <v>0</v>
      </c>
      <c r="AF310" s="680">
        <v>0.55800000000000005</v>
      </c>
      <c r="AG310" s="681">
        <v>45874</v>
      </c>
      <c r="AH310" s="681"/>
      <c r="AI310" s="681"/>
      <c r="AJ310" s="381">
        <v>0</v>
      </c>
      <c r="AK310" s="381">
        <v>0.248</v>
      </c>
      <c r="AL310" s="383">
        <v>0.16700000000000001</v>
      </c>
      <c r="AM310" s="686"/>
      <c r="AN310" s="686"/>
      <c r="AO310" s="683">
        <v>45905</v>
      </c>
      <c r="AP310" s="652">
        <v>0</v>
      </c>
      <c r="AQ310" s="684">
        <v>0.186</v>
      </c>
      <c r="AR310" s="685"/>
      <c r="AS310" s="685"/>
      <c r="AT310" s="379"/>
      <c r="AU310" s="379"/>
      <c r="AV310" s="379"/>
      <c r="AW310" s="379"/>
      <c r="AX310" s="379"/>
      <c r="AY310" s="379"/>
      <c r="AZ310" s="379"/>
      <c r="BA310" s="379"/>
      <c r="BB310" s="379"/>
      <c r="BC310" s="379"/>
      <c r="BD310" s="379"/>
      <c r="BE310" s="379"/>
      <c r="BF310" s="379"/>
      <c r="BG310" s="379"/>
      <c r="BH310" s="379"/>
      <c r="BI310" s="379"/>
      <c r="BJ310" s="379"/>
      <c r="BK310" s="379"/>
      <c r="BL310" s="379"/>
      <c r="BM310" s="379"/>
      <c r="BN310" s="379"/>
      <c r="BO310" s="379"/>
      <c r="BP310" s="379"/>
      <c r="BQ310" s="379"/>
      <c r="BR310" s="379"/>
      <c r="BS310" s="379"/>
      <c r="BT310" s="379"/>
      <c r="BU310" s="379"/>
      <c r="BV310" s="379"/>
      <c r="BW310" s="379"/>
      <c r="BX310" s="379"/>
      <c r="BY310" s="379"/>
      <c r="BZ310" s="379"/>
      <c r="CA310" s="379"/>
      <c r="CB310" s="379"/>
      <c r="CC310" s="379"/>
      <c r="CD310" s="379"/>
      <c r="CE310" s="379"/>
      <c r="CF310" s="379"/>
      <c r="CG310" s="379"/>
      <c r="CH310" s="379"/>
      <c r="CI310" s="379"/>
      <c r="CJ310" s="379"/>
      <c r="CK310" s="379"/>
      <c r="CL310" s="379"/>
      <c r="CM310" s="379"/>
      <c r="CN310" s="379"/>
      <c r="CO310" s="379"/>
      <c r="CP310" s="379"/>
      <c r="CQ310" s="379"/>
      <c r="CR310" s="379"/>
      <c r="CS310" s="379"/>
      <c r="CT310" s="379"/>
      <c r="CU310" s="379"/>
      <c r="CV310" s="379"/>
      <c r="CW310" s="379"/>
      <c r="CX310" s="379"/>
      <c r="CY310" s="379"/>
      <c r="CZ310" s="379"/>
      <c r="DA310" s="379"/>
      <c r="DB310" s="379"/>
      <c r="DC310" s="379"/>
      <c r="DD310" s="379"/>
      <c r="DE310" s="379"/>
      <c r="DF310" s="379"/>
      <c r="DG310" s="379"/>
      <c r="DH310" s="379"/>
      <c r="DI310" s="379"/>
      <c r="DJ310" s="379"/>
      <c r="DK310" s="379"/>
      <c r="DL310" s="379"/>
      <c r="DM310" s="379"/>
      <c r="DN310" s="379"/>
      <c r="DO310" s="379"/>
      <c r="DP310" s="379"/>
      <c r="DQ310" s="379"/>
      <c r="DR310" s="379"/>
      <c r="DS310" s="379"/>
      <c r="DT310" s="379"/>
      <c r="DU310" s="379"/>
      <c r="DV310" s="379"/>
      <c r="DW310" s="379"/>
      <c r="DX310" s="379"/>
      <c r="DY310" s="379"/>
      <c r="DZ310" s="379"/>
      <c r="EA310" s="379"/>
      <c r="EB310" s="379"/>
      <c r="EC310" s="379"/>
      <c r="ED310" s="379"/>
      <c r="EE310" s="379"/>
      <c r="EF310" s="379"/>
      <c r="EG310" s="379"/>
      <c r="EH310" s="379"/>
      <c r="EI310" s="379"/>
      <c r="EJ310" s="379"/>
      <c r="EK310" s="379"/>
      <c r="EL310" s="379"/>
      <c r="EM310" s="379"/>
      <c r="EN310" s="379"/>
      <c r="EO310" s="379"/>
      <c r="EP310" s="379"/>
      <c r="EQ310" s="379"/>
      <c r="ER310" s="379"/>
      <c r="ES310" s="379"/>
      <c r="ET310" s="379"/>
      <c r="EU310" s="379"/>
      <c r="EV310" s="379"/>
      <c r="EW310" s="379"/>
      <c r="EX310" s="379"/>
      <c r="EY310" s="379"/>
      <c r="EZ310" s="379"/>
      <c r="FA310" s="379"/>
      <c r="FB310" s="379"/>
      <c r="FC310" s="379"/>
      <c r="FD310" s="379"/>
      <c r="FE310" s="379"/>
      <c r="FF310" s="379"/>
      <c r="FG310" s="379"/>
      <c r="FH310" s="379"/>
      <c r="FI310" s="379"/>
      <c r="FJ310" s="379"/>
      <c r="FK310" s="379"/>
      <c r="FL310" s="379"/>
      <c r="FM310" s="379"/>
      <c r="FN310" s="379"/>
      <c r="FO310" s="379"/>
      <c r="FP310" s="379"/>
      <c r="FQ310" s="379"/>
      <c r="FR310" s="379"/>
      <c r="FS310" s="379"/>
      <c r="FT310" s="379"/>
      <c r="FU310" s="379"/>
      <c r="FV310" s="379"/>
      <c r="FW310" s="379"/>
      <c r="FX310" s="379"/>
      <c r="FY310" s="379"/>
      <c r="FZ310" s="379"/>
      <c r="GA310" s="379"/>
      <c r="GB310" s="379"/>
      <c r="GC310" s="379"/>
      <c r="GD310" s="379"/>
      <c r="GE310" s="379"/>
      <c r="GF310" s="379"/>
      <c r="GG310" s="379"/>
      <c r="GH310" s="379"/>
      <c r="GI310" s="379"/>
      <c r="GJ310" s="379"/>
      <c r="GK310" s="379"/>
      <c r="GL310" s="379"/>
      <c r="GM310" s="379"/>
      <c r="GN310" s="379"/>
      <c r="GO310" s="379"/>
      <c r="GP310" s="379"/>
      <c r="GQ310" s="379"/>
      <c r="GR310" s="379"/>
      <c r="GS310" s="379"/>
      <c r="GT310" s="379"/>
      <c r="GU310" s="379"/>
      <c r="GV310" s="379"/>
      <c r="GW310" s="379"/>
      <c r="GX310" s="379"/>
      <c r="GY310" s="379"/>
      <c r="GZ310" s="379"/>
      <c r="HA310" s="379"/>
      <c r="HB310" s="379"/>
      <c r="HC310" s="379"/>
      <c r="HD310" s="379"/>
      <c r="HE310" s="379"/>
      <c r="HF310" s="379"/>
      <c r="HG310" s="379"/>
      <c r="HH310" s="379"/>
      <c r="HI310" s="379"/>
      <c r="HJ310" s="379"/>
      <c r="HK310" s="379"/>
      <c r="HL310" s="379"/>
      <c r="HM310" s="379"/>
      <c r="HN310" s="379"/>
      <c r="HO310" s="379"/>
      <c r="HP310" s="379"/>
      <c r="HQ310" s="379"/>
      <c r="HR310" s="379"/>
      <c r="HS310" s="379"/>
      <c r="HT310" s="379"/>
      <c r="HU310" s="379"/>
      <c r="HV310" s="379"/>
      <c r="HW310" s="379"/>
      <c r="HX310" s="379"/>
      <c r="HY310" s="379"/>
      <c r="HZ310" s="379"/>
      <c r="IA310" s="379"/>
      <c r="IB310" s="379"/>
      <c r="IC310" s="379"/>
      <c r="ID310" s="379"/>
      <c r="IE310" s="379"/>
      <c r="IF310" s="379"/>
      <c r="IG310" s="379"/>
      <c r="IH310" s="379"/>
      <c r="II310" s="379"/>
      <c r="IJ310" s="379"/>
      <c r="IK310" s="379"/>
      <c r="IL310" s="379"/>
      <c r="IM310" s="379"/>
      <c r="IN310" s="379"/>
      <c r="IO310" s="379"/>
      <c r="IP310" s="379"/>
      <c r="IQ310" s="379"/>
      <c r="IR310" s="379"/>
      <c r="IS310" s="379"/>
      <c r="IT310" s="379"/>
      <c r="IU310" s="379"/>
      <c r="IV310" s="379"/>
      <c r="IW310" s="379"/>
      <c r="IX310" s="379"/>
      <c r="IY310" s="379"/>
      <c r="IZ310" s="379"/>
      <c r="JA310" s="379"/>
      <c r="JB310" s="379"/>
      <c r="JC310" s="379"/>
      <c r="JD310" s="379"/>
      <c r="JE310" s="379"/>
      <c r="JF310" s="379"/>
      <c r="JG310" s="379"/>
      <c r="JH310" s="379"/>
      <c r="JI310" s="379"/>
      <c r="JJ310" s="379"/>
      <c r="JK310" s="379"/>
      <c r="JL310" s="379"/>
      <c r="JM310" s="379"/>
      <c r="JN310" s="379"/>
      <c r="JO310" s="379"/>
      <c r="JP310" s="379"/>
      <c r="JQ310" s="379"/>
      <c r="JR310" s="379"/>
      <c r="JS310" s="379"/>
      <c r="JT310" s="379"/>
      <c r="JU310" s="379"/>
      <c r="JV310" s="379"/>
      <c r="JW310" s="379"/>
      <c r="JX310" s="379"/>
      <c r="JY310" s="379"/>
      <c r="JZ310" s="379"/>
      <c r="KA310" s="379"/>
      <c r="KB310" s="379"/>
      <c r="KC310" s="379"/>
      <c r="KD310" s="379"/>
      <c r="KE310" s="379"/>
      <c r="KF310" s="379"/>
      <c r="KG310" s="379"/>
      <c r="KH310" s="379"/>
      <c r="KI310" s="379"/>
      <c r="KJ310" s="379"/>
      <c r="KK310" s="379"/>
      <c r="KL310" s="379"/>
      <c r="KM310" s="379"/>
      <c r="KN310" s="379"/>
      <c r="KO310" s="379"/>
      <c r="KP310" s="379"/>
      <c r="KQ310" s="379"/>
      <c r="KR310" s="379"/>
      <c r="KS310" s="379"/>
      <c r="KT310" s="379"/>
      <c r="KU310" s="379"/>
      <c r="KV310" s="379"/>
      <c r="KW310" s="379"/>
      <c r="KX310" s="379"/>
      <c r="KY310" s="379"/>
      <c r="KZ310" s="379"/>
      <c r="LA310" s="379"/>
      <c r="LB310" s="379"/>
      <c r="LC310" s="379"/>
      <c r="LD310" s="379"/>
      <c r="LE310" s="379"/>
      <c r="LF310" s="379"/>
      <c r="LG310" s="379"/>
      <c r="LH310" s="379"/>
      <c r="LI310" s="379"/>
      <c r="LJ310" s="379"/>
      <c r="LK310" s="379"/>
      <c r="LL310" s="379"/>
      <c r="LM310" s="379"/>
      <c r="LN310" s="379"/>
      <c r="LO310" s="379"/>
      <c r="LP310" s="379"/>
      <c r="LQ310" s="379"/>
      <c r="LR310" s="379"/>
      <c r="LS310" s="379"/>
      <c r="LT310" s="379"/>
      <c r="LU310" s="379"/>
      <c r="LV310" s="379"/>
      <c r="LW310" s="379"/>
      <c r="LX310" s="379"/>
      <c r="LY310" s="379"/>
      <c r="LZ310" s="379"/>
      <c r="MA310" s="379"/>
      <c r="MB310" s="379"/>
      <c r="MC310" s="379"/>
      <c r="MD310" s="379"/>
      <c r="ME310" s="379"/>
      <c r="MF310" s="379"/>
      <c r="MG310" s="379"/>
      <c r="MH310" s="379"/>
      <c r="MI310" s="379"/>
      <c r="MJ310" s="379"/>
      <c r="MK310" s="379"/>
      <c r="ML310" s="379"/>
      <c r="MM310" s="379"/>
      <c r="MN310" s="379"/>
      <c r="MO310" s="379"/>
      <c r="MP310" s="379"/>
      <c r="MQ310" s="379"/>
      <c r="MR310" s="379"/>
      <c r="MS310" s="379"/>
      <c r="MT310" s="379"/>
      <c r="MU310" s="379"/>
      <c r="MV310" s="379"/>
      <c r="MW310" s="379"/>
      <c r="MX310" s="379"/>
      <c r="MY310" s="379"/>
      <c r="MZ310" s="379"/>
      <c r="NA310" s="379"/>
      <c r="NB310" s="379"/>
      <c r="NC310" s="379"/>
      <c r="ND310" s="379"/>
      <c r="NE310" s="379"/>
      <c r="NF310" s="379"/>
      <c r="NG310" s="379"/>
      <c r="NH310" s="379"/>
      <c r="NI310" s="379"/>
      <c r="NJ310" s="379"/>
      <c r="NK310" s="379"/>
      <c r="NL310" s="379"/>
      <c r="NM310" s="379"/>
      <c r="NN310" s="379"/>
      <c r="NO310" s="379"/>
      <c r="NP310" s="379"/>
      <c r="NQ310" s="379"/>
      <c r="NR310" s="379"/>
      <c r="NS310" s="379"/>
      <c r="NT310" s="379"/>
      <c r="NU310" s="379"/>
      <c r="NV310" s="379"/>
      <c r="NW310" s="379"/>
      <c r="NX310" s="379"/>
      <c r="NY310" s="379"/>
      <c r="NZ310" s="379"/>
      <c r="OA310" s="379"/>
      <c r="OB310" s="379"/>
      <c r="OC310" s="379"/>
      <c r="OD310" s="379"/>
      <c r="OE310" s="379"/>
      <c r="OF310" s="379"/>
      <c r="OG310" s="379"/>
      <c r="OH310" s="379"/>
      <c r="OI310" s="379"/>
      <c r="OJ310" s="379"/>
      <c r="OK310" s="379"/>
      <c r="OL310" s="379"/>
      <c r="OM310" s="379"/>
      <c r="ON310" s="379"/>
      <c r="OO310" s="379"/>
      <c r="OP310" s="379"/>
      <c r="OQ310" s="379"/>
      <c r="OR310" s="379"/>
      <c r="OS310" s="379"/>
      <c r="OT310" s="379"/>
      <c r="OU310" s="379"/>
      <c r="OV310" s="379"/>
      <c r="OW310" s="379"/>
      <c r="OX310" s="379"/>
      <c r="OY310" s="379"/>
      <c r="OZ310" s="379"/>
      <c r="PA310" s="379"/>
      <c r="PB310" s="379"/>
      <c r="PC310" s="379"/>
      <c r="PD310" s="379"/>
      <c r="PE310" s="379"/>
      <c r="PF310" s="379"/>
      <c r="PG310" s="379"/>
      <c r="PH310" s="379"/>
      <c r="PI310" s="379"/>
      <c r="PJ310" s="379"/>
      <c r="PK310" s="379"/>
      <c r="PL310" s="379"/>
      <c r="PM310" s="379"/>
      <c r="PN310" s="379"/>
      <c r="PO310" s="379"/>
      <c r="PP310" s="379"/>
      <c r="PQ310" s="379"/>
      <c r="PR310" s="379"/>
      <c r="PS310" s="379"/>
      <c r="PT310" s="379"/>
      <c r="PU310" s="379"/>
      <c r="PV310" s="379"/>
      <c r="PW310" s="379"/>
      <c r="PX310" s="379"/>
      <c r="PY310" s="379"/>
      <c r="PZ310" s="379"/>
      <c r="QA310" s="379"/>
      <c r="QB310" s="379"/>
      <c r="QC310" s="379"/>
      <c r="QD310" s="379"/>
      <c r="QE310" s="379"/>
      <c r="QF310" s="379"/>
      <c r="QG310" s="379"/>
      <c r="QH310" s="379"/>
      <c r="QI310" s="379"/>
      <c r="QJ310" s="379"/>
      <c r="QK310" s="379"/>
      <c r="QL310" s="379"/>
      <c r="QM310" s="379"/>
      <c r="QN310" s="379"/>
      <c r="QO310" s="379"/>
      <c r="QP310" s="379"/>
      <c r="QQ310" s="379"/>
      <c r="QR310" s="379"/>
      <c r="QS310" s="379"/>
      <c r="QT310" s="379"/>
      <c r="QU310" s="379"/>
      <c r="QV310" s="379"/>
      <c r="QW310" s="379"/>
      <c r="QX310" s="379"/>
      <c r="QY310" s="379"/>
      <c r="QZ310" s="379"/>
      <c r="RA310" s="379"/>
      <c r="RB310" s="379"/>
      <c r="RC310" s="379"/>
      <c r="RD310" s="379"/>
      <c r="RE310" s="379"/>
      <c r="RF310" s="379"/>
      <c r="RG310" s="379"/>
      <c r="RH310" s="379"/>
      <c r="RI310" s="379"/>
      <c r="RJ310" s="379"/>
      <c r="RK310" s="379"/>
      <c r="RL310" s="379"/>
      <c r="RM310" s="379"/>
      <c r="RN310" s="379"/>
      <c r="RO310" s="379"/>
      <c r="RP310" s="379"/>
      <c r="RQ310" s="379"/>
      <c r="RR310" s="379"/>
      <c r="RS310" s="379"/>
      <c r="RT310" s="379"/>
      <c r="RU310" s="379"/>
      <c r="RV310" s="379"/>
      <c r="RW310" s="379"/>
      <c r="RX310" s="379"/>
      <c r="RY310" s="379"/>
      <c r="RZ310" s="379"/>
      <c r="SA310" s="379"/>
      <c r="SB310" s="379"/>
      <c r="SC310" s="379"/>
      <c r="SD310" s="379"/>
      <c r="SE310" s="379"/>
      <c r="SF310" s="379"/>
      <c r="SG310" s="379"/>
      <c r="SH310" s="379"/>
      <c r="SI310" s="379"/>
      <c r="SJ310" s="379"/>
      <c r="SK310" s="379"/>
      <c r="SL310" s="379"/>
      <c r="SM310" s="379"/>
      <c r="SN310" s="379"/>
      <c r="SO310" s="379"/>
      <c r="SP310" s="379"/>
      <c r="SQ310" s="379"/>
      <c r="SR310" s="379"/>
      <c r="SS310" s="379"/>
      <c r="ST310" s="379"/>
      <c r="SU310" s="379"/>
      <c r="SV310" s="379"/>
      <c r="SW310" s="379"/>
      <c r="SX310" s="379"/>
      <c r="SY310" s="379"/>
      <c r="SZ310" s="379"/>
      <c r="TA310" s="379"/>
      <c r="TB310" s="379"/>
      <c r="TC310" s="379"/>
      <c r="TD310" s="379"/>
      <c r="TE310" s="379"/>
      <c r="TF310" s="379"/>
      <c r="TG310" s="379"/>
      <c r="TH310" s="379"/>
      <c r="TI310" s="379"/>
      <c r="TJ310" s="379"/>
      <c r="TK310" s="379"/>
      <c r="TL310" s="379"/>
      <c r="TM310" s="379"/>
      <c r="TN310" s="379"/>
      <c r="TO310" s="379"/>
      <c r="TP310" s="379"/>
      <c r="TQ310" s="379"/>
      <c r="TR310" s="379"/>
      <c r="TS310" s="379"/>
      <c r="TT310" s="379"/>
      <c r="TU310" s="379"/>
      <c r="TV310" s="379"/>
      <c r="TW310" s="379"/>
      <c r="TX310" s="379"/>
      <c r="TY310" s="379"/>
      <c r="TZ310" s="379"/>
      <c r="UA310" s="379"/>
      <c r="UB310" s="379"/>
      <c r="UC310" s="379"/>
      <c r="UD310" s="379"/>
      <c r="UE310" s="379"/>
      <c r="UF310" s="379"/>
      <c r="UG310" s="379"/>
      <c r="UH310" s="379"/>
      <c r="UI310" s="379"/>
      <c r="UJ310" s="379"/>
      <c r="UK310" s="379"/>
      <c r="UL310" s="379"/>
      <c r="UM310" s="379"/>
      <c r="UN310" s="379"/>
      <c r="UO310" s="379"/>
      <c r="UP310" s="379"/>
      <c r="UQ310" s="379"/>
      <c r="UR310" s="379"/>
      <c r="US310" s="379"/>
      <c r="UT310" s="379"/>
      <c r="UU310" s="379"/>
      <c r="UV310" s="379"/>
      <c r="UW310" s="379"/>
      <c r="UX310" s="379"/>
      <c r="UY310" s="379"/>
      <c r="UZ310" s="379"/>
      <c r="VA310" s="379"/>
      <c r="VB310" s="379"/>
      <c r="VC310" s="379"/>
      <c r="VD310" s="379"/>
      <c r="VE310" s="379"/>
      <c r="VF310" s="379"/>
      <c r="VG310" s="379"/>
      <c r="VH310" s="379"/>
      <c r="VI310" s="379"/>
      <c r="VJ310" s="379"/>
      <c r="VK310" s="379"/>
      <c r="VL310" s="379"/>
      <c r="VM310" s="379"/>
      <c r="VN310" s="379"/>
      <c r="VO310" s="379"/>
      <c r="VP310" s="379"/>
      <c r="VQ310" s="379"/>
      <c r="VR310" s="379"/>
      <c r="VS310" s="379"/>
      <c r="VT310" s="379"/>
      <c r="VU310" s="379"/>
      <c r="VV310" s="379"/>
      <c r="VW310" s="379"/>
      <c r="VX310" s="379"/>
      <c r="VY310" s="379"/>
      <c r="VZ310" s="379"/>
      <c r="WA310" s="379"/>
      <c r="WB310" s="379"/>
      <c r="WC310" s="379"/>
      <c r="WD310" s="379"/>
      <c r="WE310" s="379"/>
      <c r="WF310" s="379"/>
      <c r="WG310" s="379"/>
      <c r="WH310" s="379"/>
      <c r="WI310" s="379"/>
      <c r="WJ310" s="379"/>
      <c r="WK310" s="379"/>
      <c r="WL310" s="379"/>
      <c r="WM310" s="379"/>
      <c r="WN310" s="379"/>
      <c r="WO310" s="379"/>
      <c r="WP310" s="379"/>
      <c r="WQ310" s="379"/>
      <c r="WR310" s="379"/>
      <c r="WS310" s="379"/>
      <c r="WT310" s="379"/>
      <c r="WU310" s="379"/>
      <c r="WV310" s="379"/>
      <c r="WW310" s="379"/>
      <c r="WX310" s="379"/>
      <c r="WY310" s="379"/>
      <c r="WZ310" s="379"/>
      <c r="XA310" s="379"/>
      <c r="XB310" s="379"/>
      <c r="XC310" s="379"/>
      <c r="XD310" s="379"/>
      <c r="XE310" s="379"/>
      <c r="XF310" s="379"/>
      <c r="XG310" s="379"/>
      <c r="XH310" s="379"/>
      <c r="XI310" s="379"/>
      <c r="XJ310" s="379"/>
      <c r="XK310" s="379"/>
      <c r="XL310" s="379"/>
      <c r="XM310" s="379"/>
      <c r="XN310" s="379"/>
      <c r="XO310" s="379"/>
      <c r="XP310" s="379"/>
      <c r="XQ310" s="379"/>
      <c r="XR310" s="379"/>
      <c r="XS310" s="379"/>
      <c r="XT310" s="379"/>
      <c r="XU310" s="379"/>
      <c r="XV310" s="379"/>
      <c r="XW310" s="379"/>
      <c r="XX310" s="379"/>
      <c r="XY310" s="379"/>
      <c r="XZ310" s="379"/>
      <c r="YA310" s="379"/>
      <c r="YB310" s="379"/>
      <c r="YC310" s="379"/>
      <c r="YD310" s="379"/>
      <c r="YE310" s="379"/>
      <c r="YF310" s="379"/>
      <c r="YG310" s="379"/>
      <c r="YH310" s="379"/>
      <c r="YI310" s="379"/>
      <c r="YJ310" s="379"/>
      <c r="YK310" s="379"/>
      <c r="YL310" s="379"/>
      <c r="YM310" s="379"/>
      <c r="YN310" s="379"/>
      <c r="YO310" s="379"/>
      <c r="YP310" s="379"/>
      <c r="YQ310" s="379"/>
      <c r="YR310" s="379"/>
      <c r="YS310" s="379"/>
      <c r="YT310" s="379"/>
      <c r="YU310" s="379"/>
      <c r="YV310" s="379"/>
      <c r="YW310" s="379"/>
      <c r="YX310" s="379"/>
      <c r="YY310" s="379"/>
      <c r="YZ310" s="379"/>
      <c r="ZA310" s="379"/>
      <c r="ZB310" s="379"/>
      <c r="ZC310" s="379"/>
      <c r="ZD310" s="379"/>
      <c r="ZE310" s="379"/>
      <c r="ZF310" s="379"/>
      <c r="ZG310" s="379"/>
      <c r="ZH310" s="379"/>
      <c r="ZI310" s="379"/>
      <c r="ZJ310" s="379"/>
      <c r="ZK310" s="379"/>
      <c r="ZL310" s="379"/>
      <c r="ZM310" s="379"/>
      <c r="ZN310" s="379"/>
      <c r="ZO310" s="379"/>
      <c r="ZP310" s="379"/>
      <c r="ZQ310" s="379"/>
      <c r="ZR310" s="379"/>
      <c r="ZS310" s="379"/>
      <c r="ZT310" s="379"/>
      <c r="ZU310" s="379"/>
      <c r="ZV310" s="379"/>
      <c r="ZW310" s="379"/>
      <c r="ZX310" s="379"/>
      <c r="ZY310" s="379"/>
      <c r="ZZ310" s="379"/>
      <c r="AAA310" s="379"/>
      <c r="AAB310" s="379"/>
      <c r="AAC310" s="379"/>
      <c r="AAD310" s="379"/>
      <c r="AAE310" s="379"/>
      <c r="AAF310" s="379"/>
      <c r="AAG310" s="379"/>
      <c r="AAH310" s="379"/>
      <c r="AAI310" s="379"/>
      <c r="AAJ310" s="379"/>
      <c r="AAK310" s="379"/>
      <c r="AAL310" s="379"/>
      <c r="AAM310" s="379"/>
      <c r="AAN310" s="379"/>
      <c r="AAO310" s="379"/>
      <c r="AAP310" s="379"/>
      <c r="AAQ310" s="379"/>
      <c r="AAR310" s="379"/>
      <c r="AAS310" s="379"/>
      <c r="AAT310" s="379"/>
      <c r="AAU310" s="379"/>
      <c r="AAV310" s="379"/>
      <c r="AAW310" s="379"/>
      <c r="AAX310" s="379"/>
      <c r="AAY310" s="379"/>
      <c r="AAZ310" s="379"/>
      <c r="ABA310" s="379"/>
      <c r="ABB310" s="379"/>
      <c r="ABC310" s="379"/>
      <c r="ABD310" s="379"/>
      <c r="ABE310" s="379"/>
      <c r="ABF310" s="379"/>
      <c r="ABG310" s="379"/>
      <c r="ABH310" s="379"/>
      <c r="ABI310" s="379"/>
      <c r="ABJ310" s="379"/>
      <c r="ABK310" s="379"/>
      <c r="ABL310" s="379"/>
      <c r="ABM310" s="379"/>
      <c r="ABN310" s="379"/>
      <c r="ABO310" s="379"/>
      <c r="ABP310" s="379"/>
      <c r="ABQ310" s="379"/>
      <c r="ABR310" s="379"/>
      <c r="ABS310" s="379"/>
      <c r="ABT310" s="379"/>
      <c r="ABU310" s="379"/>
      <c r="ABV310" s="379"/>
      <c r="ABW310" s="379"/>
      <c r="ABX310" s="379"/>
      <c r="ABY310" s="379"/>
      <c r="ABZ310" s="379"/>
      <c r="ACA310" s="379"/>
      <c r="ACB310" s="379"/>
      <c r="ACC310" s="379"/>
      <c r="ACD310" s="379"/>
      <c r="ACE310" s="379"/>
      <c r="ACF310" s="379"/>
      <c r="ACG310" s="379"/>
      <c r="ACH310" s="379"/>
      <c r="ACI310" s="379"/>
      <c r="ACJ310" s="379"/>
      <c r="ACK310" s="379"/>
      <c r="ACL310" s="379"/>
      <c r="ACM310" s="379"/>
      <c r="ACN310" s="379"/>
      <c r="ACO310" s="379"/>
      <c r="ACP310" s="379"/>
      <c r="ACQ310" s="379"/>
      <c r="ACR310" s="379"/>
      <c r="ACS310" s="379"/>
      <c r="ACT310" s="379"/>
      <c r="ACU310" s="379"/>
      <c r="ACV310" s="379"/>
      <c r="ACW310" s="379"/>
      <c r="ACX310" s="379"/>
      <c r="ACY310" s="379"/>
      <c r="ACZ310" s="379"/>
      <c r="ADA310" s="379"/>
      <c r="ADB310" s="379"/>
      <c r="ADC310" s="379"/>
      <c r="ADD310" s="379"/>
      <c r="ADE310" s="379"/>
      <c r="ADF310" s="379"/>
      <c r="ADG310" s="379"/>
      <c r="ADH310" s="379"/>
      <c r="ADI310" s="379"/>
      <c r="ADJ310" s="379"/>
      <c r="ADK310" s="379"/>
      <c r="ADL310" s="379"/>
      <c r="ADM310" s="379"/>
      <c r="ADN310" s="379"/>
      <c r="ADO310" s="379"/>
      <c r="ADP310" s="379"/>
      <c r="ADQ310" s="379"/>
      <c r="ADR310" s="379"/>
      <c r="ADS310" s="379"/>
      <c r="ADT310" s="379"/>
      <c r="ADU310" s="379"/>
      <c r="ADV310" s="379"/>
      <c r="ADW310" s="379"/>
      <c r="ADX310" s="379"/>
      <c r="ADY310" s="379"/>
      <c r="ADZ310" s="379"/>
      <c r="AEA310" s="379"/>
      <c r="AEB310" s="379"/>
      <c r="AEC310" s="379"/>
      <c r="AED310" s="379"/>
      <c r="AEE310" s="379"/>
      <c r="AEF310" s="379"/>
      <c r="AEG310" s="379"/>
      <c r="AEH310" s="379"/>
      <c r="AEI310" s="379"/>
      <c r="AEJ310" s="379"/>
      <c r="AEK310" s="379"/>
      <c r="AEL310" s="379"/>
      <c r="AEM310" s="379"/>
      <c r="AEN310" s="379"/>
      <c r="AEO310" s="379"/>
      <c r="AEP310" s="379"/>
      <c r="AEQ310" s="379"/>
      <c r="AER310" s="379"/>
      <c r="AES310" s="379"/>
      <c r="AET310" s="379"/>
      <c r="AEU310" s="379"/>
      <c r="AEV310" s="379"/>
      <c r="AEW310" s="379"/>
      <c r="AEX310" s="379"/>
      <c r="AEY310" s="379"/>
      <c r="AEZ310" s="379"/>
      <c r="AFA310" s="379"/>
      <c r="AFB310" s="379"/>
      <c r="AFC310" s="379"/>
      <c r="AFD310" s="379"/>
      <c r="AFE310" s="379"/>
      <c r="AFF310" s="379"/>
      <c r="AFG310" s="379"/>
      <c r="AFH310" s="379"/>
      <c r="AFI310" s="379"/>
      <c r="AFJ310" s="379"/>
      <c r="AFK310" s="379"/>
      <c r="AFL310" s="379"/>
      <c r="AFM310" s="379"/>
      <c r="AFN310" s="379"/>
      <c r="AFO310" s="379"/>
      <c r="AFP310" s="379"/>
      <c r="AFQ310" s="379"/>
      <c r="AFR310" s="379"/>
      <c r="AFS310" s="379"/>
      <c r="AFT310" s="379"/>
      <c r="AFU310" s="379"/>
      <c r="AFV310" s="379"/>
      <c r="AFW310" s="379"/>
      <c r="AFX310" s="379"/>
      <c r="AFY310" s="379"/>
      <c r="AFZ310" s="379"/>
      <c r="AGA310" s="379"/>
      <c r="AGB310" s="379"/>
      <c r="AGC310" s="379"/>
      <c r="AGD310" s="379"/>
      <c r="AGE310" s="379"/>
      <c r="AGF310" s="379"/>
      <c r="AGG310" s="379"/>
      <c r="AGH310" s="379"/>
      <c r="AGI310" s="379"/>
      <c r="AGJ310" s="379"/>
      <c r="AGK310" s="379"/>
      <c r="AGL310" s="379"/>
      <c r="AGM310" s="379"/>
      <c r="AGN310" s="379"/>
      <c r="AGO310" s="379"/>
      <c r="AGP310" s="379"/>
      <c r="AGQ310" s="379"/>
      <c r="AGR310" s="379"/>
      <c r="AGS310" s="379"/>
      <c r="AGT310" s="379"/>
      <c r="AGU310" s="379"/>
      <c r="AGV310" s="379"/>
      <c r="AGW310" s="379"/>
      <c r="AGX310" s="379"/>
      <c r="AGY310" s="379"/>
      <c r="AGZ310" s="379"/>
      <c r="AHA310" s="379"/>
      <c r="AHB310" s="379"/>
      <c r="AHC310" s="379"/>
      <c r="AHD310" s="379"/>
      <c r="AHE310" s="379"/>
      <c r="AHF310" s="379"/>
      <c r="AHG310" s="379"/>
      <c r="AHH310" s="379"/>
      <c r="AHI310" s="379"/>
      <c r="AHJ310" s="379"/>
      <c r="AHK310" s="379"/>
      <c r="AHL310" s="379"/>
      <c r="AHM310" s="379"/>
      <c r="AHN310" s="379"/>
      <c r="AHO310" s="379"/>
      <c r="AHP310" s="379"/>
      <c r="AHQ310" s="379"/>
      <c r="AHR310" s="379"/>
      <c r="AHS310" s="379"/>
      <c r="AHT310" s="379"/>
      <c r="AHU310" s="379"/>
      <c r="AHV310" s="379"/>
      <c r="AHW310" s="379"/>
      <c r="AHX310" s="379"/>
      <c r="AHY310" s="379"/>
      <c r="AHZ310" s="379"/>
      <c r="AIA310" s="379"/>
      <c r="AIB310" s="379"/>
      <c r="AIC310" s="379"/>
      <c r="AID310" s="379"/>
      <c r="AIE310" s="379"/>
      <c r="AIF310" s="379"/>
      <c r="AIG310" s="379"/>
      <c r="AIH310" s="379"/>
      <c r="AII310" s="379"/>
      <c r="AIJ310" s="379"/>
      <c r="AIK310" s="379"/>
      <c r="AIL310" s="379"/>
      <c r="AIM310" s="379"/>
      <c r="AIN310" s="379"/>
      <c r="AIO310" s="379"/>
      <c r="AIP310" s="379"/>
      <c r="AIQ310" s="379"/>
      <c r="AIR310" s="379"/>
      <c r="AIS310" s="379"/>
      <c r="AIT310" s="379"/>
      <c r="AIU310" s="379"/>
      <c r="AIV310" s="379"/>
      <c r="AIW310" s="379"/>
      <c r="AIX310" s="379"/>
      <c r="AIY310" s="379"/>
      <c r="AIZ310" s="379"/>
      <c r="AJA310" s="379"/>
      <c r="AJB310" s="379"/>
      <c r="AJC310" s="379"/>
      <c r="AJD310" s="379"/>
      <c r="AJE310" s="379"/>
      <c r="AJF310" s="379"/>
      <c r="AJG310" s="379"/>
      <c r="AJH310" s="379"/>
      <c r="AJI310" s="379"/>
      <c r="AJJ310" s="379"/>
      <c r="AJK310" s="379"/>
      <c r="AJL310" s="379"/>
      <c r="AJM310" s="379"/>
      <c r="AJN310" s="379"/>
      <c r="AJO310" s="379"/>
      <c r="AJP310" s="379"/>
      <c r="AJQ310" s="379"/>
      <c r="AJR310" s="379"/>
      <c r="AJS310" s="379"/>
      <c r="AJT310" s="379"/>
      <c r="AJU310" s="379"/>
      <c r="AJV310" s="379"/>
      <c r="AJW310" s="379"/>
      <c r="AJX310" s="379"/>
      <c r="AJY310" s="379"/>
      <c r="AJZ310" s="379"/>
      <c r="AKA310" s="379"/>
      <c r="AKB310" s="379"/>
      <c r="AKC310" s="379"/>
      <c r="AKD310" s="379"/>
      <c r="AKE310" s="379"/>
      <c r="AKF310" s="379"/>
      <c r="AKG310" s="379"/>
      <c r="AKH310" s="379"/>
      <c r="AKI310" s="379"/>
      <c r="AKJ310" s="379"/>
      <c r="AKK310" s="379"/>
      <c r="AKL310" s="379"/>
      <c r="AKM310" s="379"/>
      <c r="AKN310" s="379"/>
      <c r="AKO310" s="379"/>
      <c r="AKP310" s="379"/>
      <c r="AKQ310" s="379"/>
      <c r="AKR310" s="379"/>
      <c r="AKS310" s="379"/>
      <c r="AKT310" s="379"/>
      <c r="AKU310" s="379"/>
      <c r="AKV310" s="379"/>
      <c r="AKW310" s="379"/>
      <c r="AKX310" s="379"/>
      <c r="AKY310" s="379"/>
      <c r="AKZ310" s="379"/>
      <c r="ALA310" s="379"/>
      <c r="ALB310" s="379"/>
      <c r="ALC310" s="379"/>
      <c r="ALD310" s="379"/>
      <c r="ALE310" s="379"/>
      <c r="ALF310" s="379"/>
      <c r="ALG310" s="379"/>
      <c r="ALH310" s="379"/>
      <c r="ALI310" s="379"/>
      <c r="ALJ310" s="379"/>
      <c r="ALK310" s="379"/>
      <c r="ALL310" s="379"/>
      <c r="ALM310" s="379"/>
      <c r="ALN310" s="379"/>
      <c r="ALO310" s="379"/>
      <c r="ALP310" s="379"/>
      <c r="ALQ310" s="379"/>
      <c r="ALR310" s="379"/>
      <c r="ALS310" s="379"/>
      <c r="ALT310" s="379"/>
      <c r="ALU310" s="379"/>
      <c r="ALV310" s="379"/>
      <c r="ALW310" s="379"/>
      <c r="ALX310" s="379"/>
      <c r="ALY310" s="379"/>
      <c r="ALZ310" s="379"/>
      <c r="AMA310" s="379"/>
      <c r="AMB310" s="379"/>
      <c r="AMC310" s="379"/>
      <c r="AMD310" s="379"/>
      <c r="AME310" s="379"/>
      <c r="AMF310" s="379"/>
      <c r="AMG310" s="379"/>
      <c r="AMH310" s="379"/>
      <c r="AMI310" s="379"/>
      <c r="AMJ310" s="379"/>
      <c r="AMK310" s="379"/>
      <c r="AML310" s="379"/>
      <c r="AMM310" s="379"/>
      <c r="AMN310" s="379"/>
      <c r="AMO310" s="379"/>
      <c r="AMP310" s="379"/>
      <c r="AMQ310" s="379"/>
      <c r="AMR310" s="379"/>
      <c r="AMS310" s="379"/>
      <c r="AMT310" s="379"/>
      <c r="AMU310" s="379"/>
    </row>
    <row r="311" spans="1:1035" s="343" customFormat="1" ht="15" x14ac:dyDescent="0.25">
      <c r="A311" s="664">
        <v>45571</v>
      </c>
      <c r="B311" s="665">
        <v>0</v>
      </c>
      <c r="C311" s="666">
        <v>0.152</v>
      </c>
      <c r="D311" s="667">
        <v>45602</v>
      </c>
      <c r="E311" s="668">
        <v>0</v>
      </c>
      <c r="F311" s="668">
        <v>0.28100000000000003</v>
      </c>
      <c r="G311" s="669">
        <v>45632</v>
      </c>
      <c r="H311" s="665">
        <v>0</v>
      </c>
      <c r="I311" s="665">
        <v>0.24199999999999999</v>
      </c>
      <c r="J311" s="667">
        <v>45663</v>
      </c>
      <c r="K311" s="668">
        <v>19.2</v>
      </c>
      <c r="L311" s="670">
        <v>0.23499999999999999</v>
      </c>
      <c r="M311" s="671">
        <v>45694</v>
      </c>
      <c r="N311" s="665">
        <v>0</v>
      </c>
      <c r="O311" s="665">
        <v>0.20599999999999999</v>
      </c>
      <c r="P311" s="672">
        <v>45722</v>
      </c>
      <c r="Q311" s="673">
        <v>1</v>
      </c>
      <c r="R311" s="674">
        <v>0.20699999999999999</v>
      </c>
      <c r="S311" s="671">
        <v>45753</v>
      </c>
      <c r="T311" s="665">
        <v>0</v>
      </c>
      <c r="U311" s="665">
        <v>0.49</v>
      </c>
      <c r="V311" s="675">
        <v>45783</v>
      </c>
      <c r="W311" s="676">
        <v>0</v>
      </c>
      <c r="X311" s="677">
        <v>1.518</v>
      </c>
      <c r="Y311" s="678">
        <v>45814</v>
      </c>
      <c r="Z311" s="676">
        <v>0</v>
      </c>
      <c r="AA311" s="677">
        <v>1.798</v>
      </c>
      <c r="AB311" s="679">
        <v>45844</v>
      </c>
      <c r="AC311" s="658"/>
      <c r="AD311" s="658"/>
      <c r="AE311" s="652">
        <v>0</v>
      </c>
      <c r="AF311" s="680">
        <v>0.53800000000000003</v>
      </c>
      <c r="AG311" s="681">
        <v>45875</v>
      </c>
      <c r="AH311" s="681"/>
      <c r="AI311" s="681"/>
      <c r="AJ311" s="381">
        <v>0</v>
      </c>
      <c r="AK311" s="381">
        <v>0.249</v>
      </c>
      <c r="AL311" s="383">
        <v>0.16</v>
      </c>
      <c r="AM311" s="686"/>
      <c r="AN311" s="686"/>
      <c r="AO311" s="683">
        <v>45906</v>
      </c>
      <c r="AP311" s="652">
        <v>0</v>
      </c>
      <c r="AQ311" s="684">
        <v>0.184</v>
      </c>
      <c r="AR311" s="685"/>
      <c r="AS311" s="685"/>
      <c r="AT311" s="379"/>
      <c r="AU311" s="379"/>
      <c r="AV311" s="379"/>
      <c r="AW311" s="379"/>
      <c r="AX311" s="379"/>
      <c r="AY311" s="379"/>
      <c r="AZ311" s="379"/>
      <c r="BA311" s="379"/>
      <c r="BB311" s="379"/>
      <c r="BC311" s="379"/>
      <c r="BD311" s="379"/>
      <c r="BE311" s="379"/>
      <c r="BF311" s="379"/>
      <c r="BG311" s="379"/>
      <c r="BH311" s="379"/>
      <c r="BI311" s="379"/>
      <c r="BJ311" s="379"/>
      <c r="BK311" s="379"/>
      <c r="BL311" s="379"/>
      <c r="BM311" s="379"/>
      <c r="BN311" s="379"/>
      <c r="BO311" s="379"/>
      <c r="BP311" s="379"/>
      <c r="BQ311" s="379"/>
      <c r="BR311" s="379"/>
      <c r="BS311" s="379"/>
      <c r="BT311" s="379"/>
      <c r="BU311" s="379"/>
      <c r="BV311" s="379"/>
      <c r="BW311" s="379"/>
      <c r="BX311" s="379"/>
      <c r="BY311" s="379"/>
      <c r="BZ311" s="379"/>
      <c r="CA311" s="379"/>
      <c r="CB311" s="379"/>
      <c r="CC311" s="379"/>
      <c r="CD311" s="379"/>
      <c r="CE311" s="379"/>
      <c r="CF311" s="379"/>
      <c r="CG311" s="379"/>
      <c r="CH311" s="379"/>
      <c r="CI311" s="379"/>
      <c r="CJ311" s="379"/>
      <c r="CK311" s="379"/>
      <c r="CL311" s="379"/>
      <c r="CM311" s="379"/>
      <c r="CN311" s="379"/>
      <c r="CO311" s="379"/>
      <c r="CP311" s="379"/>
      <c r="CQ311" s="379"/>
      <c r="CR311" s="379"/>
      <c r="CS311" s="379"/>
      <c r="CT311" s="379"/>
      <c r="CU311" s="379"/>
      <c r="CV311" s="379"/>
      <c r="CW311" s="379"/>
      <c r="CX311" s="379"/>
      <c r="CY311" s="379"/>
      <c r="CZ311" s="379"/>
      <c r="DA311" s="379"/>
      <c r="DB311" s="379"/>
      <c r="DC311" s="379"/>
      <c r="DD311" s="379"/>
      <c r="DE311" s="379"/>
      <c r="DF311" s="379"/>
      <c r="DG311" s="379"/>
      <c r="DH311" s="379"/>
      <c r="DI311" s="379"/>
      <c r="DJ311" s="379"/>
      <c r="DK311" s="379"/>
      <c r="DL311" s="379"/>
      <c r="DM311" s="379"/>
      <c r="DN311" s="379"/>
      <c r="DO311" s="379"/>
      <c r="DP311" s="379"/>
      <c r="DQ311" s="379"/>
      <c r="DR311" s="379"/>
      <c r="DS311" s="379"/>
      <c r="DT311" s="379"/>
      <c r="DU311" s="379"/>
      <c r="DV311" s="379"/>
      <c r="DW311" s="379"/>
      <c r="DX311" s="379"/>
      <c r="DY311" s="379"/>
      <c r="DZ311" s="379"/>
      <c r="EA311" s="379"/>
      <c r="EB311" s="379"/>
      <c r="EC311" s="379"/>
      <c r="ED311" s="379"/>
      <c r="EE311" s="379"/>
      <c r="EF311" s="379"/>
      <c r="EG311" s="379"/>
      <c r="EH311" s="379"/>
      <c r="EI311" s="379"/>
      <c r="EJ311" s="379"/>
      <c r="EK311" s="379"/>
      <c r="EL311" s="379"/>
      <c r="EM311" s="379"/>
      <c r="EN311" s="379"/>
      <c r="EO311" s="379"/>
      <c r="EP311" s="379"/>
      <c r="EQ311" s="379"/>
      <c r="ER311" s="379"/>
      <c r="ES311" s="379"/>
      <c r="ET311" s="379"/>
      <c r="EU311" s="379"/>
      <c r="EV311" s="379"/>
      <c r="EW311" s="379"/>
      <c r="EX311" s="379"/>
      <c r="EY311" s="379"/>
      <c r="EZ311" s="379"/>
      <c r="FA311" s="379"/>
      <c r="FB311" s="379"/>
      <c r="FC311" s="379"/>
      <c r="FD311" s="379"/>
      <c r="FE311" s="379"/>
      <c r="FF311" s="379"/>
      <c r="FG311" s="379"/>
      <c r="FH311" s="379"/>
      <c r="FI311" s="379"/>
      <c r="FJ311" s="379"/>
      <c r="FK311" s="379"/>
      <c r="FL311" s="379"/>
      <c r="FM311" s="379"/>
      <c r="FN311" s="379"/>
      <c r="FO311" s="379"/>
      <c r="FP311" s="379"/>
      <c r="FQ311" s="379"/>
      <c r="FR311" s="379"/>
      <c r="FS311" s="379"/>
      <c r="FT311" s="379"/>
      <c r="FU311" s="379"/>
      <c r="FV311" s="379"/>
      <c r="FW311" s="379"/>
      <c r="FX311" s="379"/>
      <c r="FY311" s="379"/>
      <c r="FZ311" s="379"/>
      <c r="GA311" s="379"/>
      <c r="GB311" s="379"/>
      <c r="GC311" s="379"/>
      <c r="GD311" s="379"/>
      <c r="GE311" s="379"/>
      <c r="GF311" s="379"/>
      <c r="GG311" s="379"/>
      <c r="GH311" s="379"/>
      <c r="GI311" s="379"/>
      <c r="GJ311" s="379"/>
      <c r="GK311" s="379"/>
      <c r="GL311" s="379"/>
      <c r="GM311" s="379"/>
      <c r="GN311" s="379"/>
      <c r="GO311" s="379"/>
      <c r="GP311" s="379"/>
      <c r="GQ311" s="379"/>
      <c r="GR311" s="379"/>
      <c r="GS311" s="379"/>
      <c r="GT311" s="379"/>
      <c r="GU311" s="379"/>
      <c r="GV311" s="379"/>
      <c r="GW311" s="379"/>
      <c r="GX311" s="379"/>
      <c r="GY311" s="379"/>
      <c r="GZ311" s="379"/>
      <c r="HA311" s="379"/>
      <c r="HB311" s="379"/>
      <c r="HC311" s="379"/>
      <c r="HD311" s="379"/>
      <c r="HE311" s="379"/>
      <c r="HF311" s="379"/>
      <c r="HG311" s="379"/>
      <c r="HH311" s="379"/>
      <c r="HI311" s="379"/>
      <c r="HJ311" s="379"/>
      <c r="HK311" s="379"/>
      <c r="HL311" s="379"/>
      <c r="HM311" s="379"/>
      <c r="HN311" s="379"/>
      <c r="HO311" s="379"/>
      <c r="HP311" s="379"/>
      <c r="HQ311" s="379"/>
      <c r="HR311" s="379"/>
      <c r="HS311" s="379"/>
      <c r="HT311" s="379"/>
      <c r="HU311" s="379"/>
      <c r="HV311" s="379"/>
      <c r="HW311" s="379"/>
      <c r="HX311" s="379"/>
      <c r="HY311" s="379"/>
      <c r="HZ311" s="379"/>
      <c r="IA311" s="379"/>
      <c r="IB311" s="379"/>
      <c r="IC311" s="379"/>
      <c r="ID311" s="379"/>
      <c r="IE311" s="379"/>
      <c r="IF311" s="379"/>
      <c r="IG311" s="379"/>
      <c r="IH311" s="379"/>
      <c r="II311" s="379"/>
      <c r="IJ311" s="379"/>
      <c r="IK311" s="379"/>
      <c r="IL311" s="379"/>
      <c r="IM311" s="379"/>
      <c r="IN311" s="379"/>
      <c r="IO311" s="379"/>
      <c r="IP311" s="379"/>
      <c r="IQ311" s="379"/>
      <c r="IR311" s="379"/>
      <c r="IS311" s="379"/>
      <c r="IT311" s="379"/>
      <c r="IU311" s="379"/>
      <c r="IV311" s="379"/>
      <c r="IW311" s="379"/>
      <c r="IX311" s="379"/>
      <c r="IY311" s="379"/>
      <c r="IZ311" s="379"/>
      <c r="JA311" s="379"/>
      <c r="JB311" s="379"/>
      <c r="JC311" s="379"/>
      <c r="JD311" s="379"/>
      <c r="JE311" s="379"/>
      <c r="JF311" s="379"/>
      <c r="JG311" s="379"/>
      <c r="JH311" s="379"/>
      <c r="JI311" s="379"/>
      <c r="JJ311" s="379"/>
      <c r="JK311" s="379"/>
      <c r="JL311" s="379"/>
      <c r="JM311" s="379"/>
      <c r="JN311" s="379"/>
      <c r="JO311" s="379"/>
      <c r="JP311" s="379"/>
      <c r="JQ311" s="379"/>
      <c r="JR311" s="379"/>
      <c r="JS311" s="379"/>
      <c r="JT311" s="379"/>
      <c r="JU311" s="379"/>
      <c r="JV311" s="379"/>
      <c r="JW311" s="379"/>
      <c r="JX311" s="379"/>
      <c r="JY311" s="379"/>
      <c r="JZ311" s="379"/>
      <c r="KA311" s="379"/>
      <c r="KB311" s="379"/>
      <c r="KC311" s="379"/>
      <c r="KD311" s="379"/>
      <c r="KE311" s="379"/>
      <c r="KF311" s="379"/>
      <c r="KG311" s="379"/>
      <c r="KH311" s="379"/>
      <c r="KI311" s="379"/>
      <c r="KJ311" s="379"/>
      <c r="KK311" s="379"/>
      <c r="KL311" s="379"/>
      <c r="KM311" s="379"/>
      <c r="KN311" s="379"/>
      <c r="KO311" s="379"/>
      <c r="KP311" s="379"/>
      <c r="KQ311" s="379"/>
      <c r="KR311" s="379"/>
      <c r="KS311" s="379"/>
      <c r="KT311" s="379"/>
      <c r="KU311" s="379"/>
      <c r="KV311" s="379"/>
      <c r="KW311" s="379"/>
      <c r="KX311" s="379"/>
      <c r="KY311" s="379"/>
      <c r="KZ311" s="379"/>
      <c r="LA311" s="379"/>
      <c r="LB311" s="379"/>
      <c r="LC311" s="379"/>
      <c r="LD311" s="379"/>
      <c r="LE311" s="379"/>
      <c r="LF311" s="379"/>
      <c r="LG311" s="379"/>
      <c r="LH311" s="379"/>
      <c r="LI311" s="379"/>
      <c r="LJ311" s="379"/>
      <c r="LK311" s="379"/>
      <c r="LL311" s="379"/>
      <c r="LM311" s="379"/>
      <c r="LN311" s="379"/>
      <c r="LO311" s="379"/>
      <c r="LP311" s="379"/>
      <c r="LQ311" s="379"/>
      <c r="LR311" s="379"/>
      <c r="LS311" s="379"/>
      <c r="LT311" s="379"/>
      <c r="LU311" s="379"/>
      <c r="LV311" s="379"/>
      <c r="LW311" s="379"/>
      <c r="LX311" s="379"/>
      <c r="LY311" s="379"/>
      <c r="LZ311" s="379"/>
      <c r="MA311" s="379"/>
      <c r="MB311" s="379"/>
      <c r="MC311" s="379"/>
      <c r="MD311" s="379"/>
      <c r="ME311" s="379"/>
      <c r="MF311" s="379"/>
      <c r="MG311" s="379"/>
      <c r="MH311" s="379"/>
      <c r="MI311" s="379"/>
      <c r="MJ311" s="379"/>
      <c r="MK311" s="379"/>
      <c r="ML311" s="379"/>
      <c r="MM311" s="379"/>
      <c r="MN311" s="379"/>
      <c r="MO311" s="379"/>
      <c r="MP311" s="379"/>
      <c r="MQ311" s="379"/>
      <c r="MR311" s="379"/>
      <c r="MS311" s="379"/>
      <c r="MT311" s="379"/>
      <c r="MU311" s="379"/>
      <c r="MV311" s="379"/>
      <c r="MW311" s="379"/>
      <c r="MX311" s="379"/>
      <c r="MY311" s="379"/>
      <c r="MZ311" s="379"/>
      <c r="NA311" s="379"/>
      <c r="NB311" s="379"/>
      <c r="NC311" s="379"/>
      <c r="ND311" s="379"/>
      <c r="NE311" s="379"/>
      <c r="NF311" s="379"/>
      <c r="NG311" s="379"/>
      <c r="NH311" s="379"/>
      <c r="NI311" s="379"/>
      <c r="NJ311" s="379"/>
      <c r="NK311" s="379"/>
      <c r="NL311" s="379"/>
      <c r="NM311" s="379"/>
      <c r="NN311" s="379"/>
      <c r="NO311" s="379"/>
      <c r="NP311" s="379"/>
      <c r="NQ311" s="379"/>
      <c r="NR311" s="379"/>
      <c r="NS311" s="379"/>
      <c r="NT311" s="379"/>
      <c r="NU311" s="379"/>
      <c r="NV311" s="379"/>
      <c r="NW311" s="379"/>
      <c r="NX311" s="379"/>
      <c r="NY311" s="379"/>
      <c r="NZ311" s="379"/>
      <c r="OA311" s="379"/>
      <c r="OB311" s="379"/>
      <c r="OC311" s="379"/>
      <c r="OD311" s="379"/>
      <c r="OE311" s="379"/>
      <c r="OF311" s="379"/>
      <c r="OG311" s="379"/>
      <c r="OH311" s="379"/>
      <c r="OI311" s="379"/>
      <c r="OJ311" s="379"/>
      <c r="OK311" s="379"/>
      <c r="OL311" s="379"/>
      <c r="OM311" s="379"/>
      <c r="ON311" s="379"/>
      <c r="OO311" s="379"/>
      <c r="OP311" s="379"/>
      <c r="OQ311" s="379"/>
      <c r="OR311" s="379"/>
      <c r="OS311" s="379"/>
      <c r="OT311" s="379"/>
      <c r="OU311" s="379"/>
      <c r="OV311" s="379"/>
      <c r="OW311" s="379"/>
      <c r="OX311" s="379"/>
      <c r="OY311" s="379"/>
      <c r="OZ311" s="379"/>
      <c r="PA311" s="379"/>
      <c r="PB311" s="379"/>
      <c r="PC311" s="379"/>
      <c r="PD311" s="379"/>
      <c r="PE311" s="379"/>
      <c r="PF311" s="379"/>
      <c r="PG311" s="379"/>
      <c r="PH311" s="379"/>
      <c r="PI311" s="379"/>
      <c r="PJ311" s="379"/>
      <c r="PK311" s="379"/>
      <c r="PL311" s="379"/>
      <c r="PM311" s="379"/>
      <c r="PN311" s="379"/>
      <c r="PO311" s="379"/>
      <c r="PP311" s="379"/>
      <c r="PQ311" s="379"/>
      <c r="PR311" s="379"/>
      <c r="PS311" s="379"/>
      <c r="PT311" s="379"/>
      <c r="PU311" s="379"/>
      <c r="PV311" s="379"/>
      <c r="PW311" s="379"/>
      <c r="PX311" s="379"/>
      <c r="PY311" s="379"/>
      <c r="PZ311" s="379"/>
      <c r="QA311" s="379"/>
      <c r="QB311" s="379"/>
      <c r="QC311" s="379"/>
      <c r="QD311" s="379"/>
      <c r="QE311" s="379"/>
      <c r="QF311" s="379"/>
      <c r="QG311" s="379"/>
      <c r="QH311" s="379"/>
      <c r="QI311" s="379"/>
      <c r="QJ311" s="379"/>
      <c r="QK311" s="379"/>
      <c r="QL311" s="379"/>
      <c r="QM311" s="379"/>
      <c r="QN311" s="379"/>
      <c r="QO311" s="379"/>
      <c r="QP311" s="379"/>
      <c r="QQ311" s="379"/>
      <c r="QR311" s="379"/>
      <c r="QS311" s="379"/>
      <c r="QT311" s="379"/>
      <c r="QU311" s="379"/>
      <c r="QV311" s="379"/>
      <c r="QW311" s="379"/>
      <c r="QX311" s="379"/>
      <c r="QY311" s="379"/>
      <c r="QZ311" s="379"/>
      <c r="RA311" s="379"/>
      <c r="RB311" s="379"/>
      <c r="RC311" s="379"/>
      <c r="RD311" s="379"/>
      <c r="RE311" s="379"/>
      <c r="RF311" s="379"/>
      <c r="RG311" s="379"/>
      <c r="RH311" s="379"/>
      <c r="RI311" s="379"/>
      <c r="RJ311" s="379"/>
      <c r="RK311" s="379"/>
      <c r="RL311" s="379"/>
      <c r="RM311" s="379"/>
      <c r="RN311" s="379"/>
      <c r="RO311" s="379"/>
      <c r="RP311" s="379"/>
      <c r="RQ311" s="379"/>
      <c r="RR311" s="379"/>
      <c r="RS311" s="379"/>
      <c r="RT311" s="379"/>
      <c r="RU311" s="379"/>
      <c r="RV311" s="379"/>
      <c r="RW311" s="379"/>
      <c r="RX311" s="379"/>
      <c r="RY311" s="379"/>
      <c r="RZ311" s="379"/>
      <c r="SA311" s="379"/>
      <c r="SB311" s="379"/>
      <c r="SC311" s="379"/>
      <c r="SD311" s="379"/>
      <c r="SE311" s="379"/>
      <c r="SF311" s="379"/>
      <c r="SG311" s="379"/>
      <c r="SH311" s="379"/>
      <c r="SI311" s="379"/>
      <c r="SJ311" s="379"/>
      <c r="SK311" s="379"/>
      <c r="SL311" s="379"/>
      <c r="SM311" s="379"/>
      <c r="SN311" s="379"/>
      <c r="SO311" s="379"/>
      <c r="SP311" s="379"/>
      <c r="SQ311" s="379"/>
      <c r="SR311" s="379"/>
      <c r="SS311" s="379"/>
      <c r="ST311" s="379"/>
      <c r="SU311" s="379"/>
      <c r="SV311" s="379"/>
      <c r="SW311" s="379"/>
      <c r="SX311" s="379"/>
      <c r="SY311" s="379"/>
      <c r="SZ311" s="379"/>
      <c r="TA311" s="379"/>
      <c r="TB311" s="379"/>
      <c r="TC311" s="379"/>
      <c r="TD311" s="379"/>
      <c r="TE311" s="379"/>
      <c r="TF311" s="379"/>
      <c r="TG311" s="379"/>
      <c r="TH311" s="379"/>
      <c r="TI311" s="379"/>
      <c r="TJ311" s="379"/>
      <c r="TK311" s="379"/>
      <c r="TL311" s="379"/>
      <c r="TM311" s="379"/>
      <c r="TN311" s="379"/>
      <c r="TO311" s="379"/>
      <c r="TP311" s="379"/>
      <c r="TQ311" s="379"/>
      <c r="TR311" s="379"/>
      <c r="TS311" s="379"/>
      <c r="TT311" s="379"/>
      <c r="TU311" s="379"/>
      <c r="TV311" s="379"/>
      <c r="TW311" s="379"/>
      <c r="TX311" s="379"/>
      <c r="TY311" s="379"/>
      <c r="TZ311" s="379"/>
      <c r="UA311" s="379"/>
      <c r="UB311" s="379"/>
      <c r="UC311" s="379"/>
      <c r="UD311" s="379"/>
      <c r="UE311" s="379"/>
      <c r="UF311" s="379"/>
      <c r="UG311" s="379"/>
      <c r="UH311" s="379"/>
      <c r="UI311" s="379"/>
      <c r="UJ311" s="379"/>
      <c r="UK311" s="379"/>
      <c r="UL311" s="379"/>
      <c r="UM311" s="379"/>
      <c r="UN311" s="379"/>
      <c r="UO311" s="379"/>
      <c r="UP311" s="379"/>
      <c r="UQ311" s="379"/>
      <c r="UR311" s="379"/>
      <c r="US311" s="379"/>
      <c r="UT311" s="379"/>
      <c r="UU311" s="379"/>
      <c r="UV311" s="379"/>
      <c r="UW311" s="379"/>
      <c r="UX311" s="379"/>
      <c r="UY311" s="379"/>
      <c r="UZ311" s="379"/>
      <c r="VA311" s="379"/>
      <c r="VB311" s="379"/>
      <c r="VC311" s="379"/>
      <c r="VD311" s="379"/>
      <c r="VE311" s="379"/>
      <c r="VF311" s="379"/>
      <c r="VG311" s="379"/>
      <c r="VH311" s="379"/>
      <c r="VI311" s="379"/>
      <c r="VJ311" s="379"/>
      <c r="VK311" s="379"/>
      <c r="VL311" s="379"/>
      <c r="VM311" s="379"/>
      <c r="VN311" s="379"/>
      <c r="VO311" s="379"/>
      <c r="VP311" s="379"/>
      <c r="VQ311" s="379"/>
      <c r="VR311" s="379"/>
      <c r="VS311" s="379"/>
      <c r="VT311" s="379"/>
      <c r="VU311" s="379"/>
      <c r="VV311" s="379"/>
      <c r="VW311" s="379"/>
      <c r="VX311" s="379"/>
      <c r="VY311" s="379"/>
      <c r="VZ311" s="379"/>
      <c r="WA311" s="379"/>
      <c r="WB311" s="379"/>
      <c r="WC311" s="379"/>
      <c r="WD311" s="379"/>
      <c r="WE311" s="379"/>
      <c r="WF311" s="379"/>
      <c r="WG311" s="379"/>
      <c r="WH311" s="379"/>
      <c r="WI311" s="379"/>
      <c r="WJ311" s="379"/>
      <c r="WK311" s="379"/>
      <c r="WL311" s="379"/>
      <c r="WM311" s="379"/>
      <c r="WN311" s="379"/>
      <c r="WO311" s="379"/>
      <c r="WP311" s="379"/>
      <c r="WQ311" s="379"/>
      <c r="WR311" s="379"/>
      <c r="WS311" s="379"/>
      <c r="WT311" s="379"/>
      <c r="WU311" s="379"/>
      <c r="WV311" s="379"/>
      <c r="WW311" s="379"/>
      <c r="WX311" s="379"/>
      <c r="WY311" s="379"/>
      <c r="WZ311" s="379"/>
      <c r="XA311" s="379"/>
      <c r="XB311" s="379"/>
      <c r="XC311" s="379"/>
      <c r="XD311" s="379"/>
      <c r="XE311" s="379"/>
      <c r="XF311" s="379"/>
      <c r="XG311" s="379"/>
      <c r="XH311" s="379"/>
      <c r="XI311" s="379"/>
      <c r="XJ311" s="379"/>
      <c r="XK311" s="379"/>
      <c r="XL311" s="379"/>
      <c r="XM311" s="379"/>
      <c r="XN311" s="379"/>
      <c r="XO311" s="379"/>
      <c r="XP311" s="379"/>
      <c r="XQ311" s="379"/>
      <c r="XR311" s="379"/>
      <c r="XS311" s="379"/>
      <c r="XT311" s="379"/>
      <c r="XU311" s="379"/>
      <c r="XV311" s="379"/>
      <c r="XW311" s="379"/>
      <c r="XX311" s="379"/>
      <c r="XY311" s="379"/>
      <c r="XZ311" s="379"/>
      <c r="YA311" s="379"/>
      <c r="YB311" s="379"/>
      <c r="YC311" s="379"/>
      <c r="YD311" s="379"/>
      <c r="YE311" s="379"/>
      <c r="YF311" s="379"/>
      <c r="YG311" s="379"/>
      <c r="YH311" s="379"/>
      <c r="YI311" s="379"/>
      <c r="YJ311" s="379"/>
      <c r="YK311" s="379"/>
      <c r="YL311" s="379"/>
      <c r="YM311" s="379"/>
      <c r="YN311" s="379"/>
      <c r="YO311" s="379"/>
      <c r="YP311" s="379"/>
      <c r="YQ311" s="379"/>
      <c r="YR311" s="379"/>
      <c r="YS311" s="379"/>
      <c r="YT311" s="379"/>
      <c r="YU311" s="379"/>
      <c r="YV311" s="379"/>
      <c r="YW311" s="379"/>
      <c r="YX311" s="379"/>
      <c r="YY311" s="379"/>
      <c r="YZ311" s="379"/>
      <c r="ZA311" s="379"/>
      <c r="ZB311" s="379"/>
      <c r="ZC311" s="379"/>
      <c r="ZD311" s="379"/>
      <c r="ZE311" s="379"/>
      <c r="ZF311" s="379"/>
      <c r="ZG311" s="379"/>
      <c r="ZH311" s="379"/>
      <c r="ZI311" s="379"/>
      <c r="ZJ311" s="379"/>
      <c r="ZK311" s="379"/>
      <c r="ZL311" s="379"/>
      <c r="ZM311" s="379"/>
      <c r="ZN311" s="379"/>
      <c r="ZO311" s="379"/>
      <c r="ZP311" s="379"/>
      <c r="ZQ311" s="379"/>
      <c r="ZR311" s="379"/>
      <c r="ZS311" s="379"/>
      <c r="ZT311" s="379"/>
      <c r="ZU311" s="379"/>
      <c r="ZV311" s="379"/>
      <c r="ZW311" s="379"/>
      <c r="ZX311" s="379"/>
      <c r="ZY311" s="379"/>
      <c r="ZZ311" s="379"/>
      <c r="AAA311" s="379"/>
      <c r="AAB311" s="379"/>
      <c r="AAC311" s="379"/>
      <c r="AAD311" s="379"/>
      <c r="AAE311" s="379"/>
      <c r="AAF311" s="379"/>
      <c r="AAG311" s="379"/>
      <c r="AAH311" s="379"/>
      <c r="AAI311" s="379"/>
      <c r="AAJ311" s="379"/>
      <c r="AAK311" s="379"/>
      <c r="AAL311" s="379"/>
      <c r="AAM311" s="379"/>
      <c r="AAN311" s="379"/>
      <c r="AAO311" s="379"/>
      <c r="AAP311" s="379"/>
      <c r="AAQ311" s="379"/>
      <c r="AAR311" s="379"/>
      <c r="AAS311" s="379"/>
      <c r="AAT311" s="379"/>
      <c r="AAU311" s="379"/>
      <c r="AAV311" s="379"/>
      <c r="AAW311" s="379"/>
      <c r="AAX311" s="379"/>
      <c r="AAY311" s="379"/>
      <c r="AAZ311" s="379"/>
      <c r="ABA311" s="379"/>
      <c r="ABB311" s="379"/>
      <c r="ABC311" s="379"/>
      <c r="ABD311" s="379"/>
      <c r="ABE311" s="379"/>
      <c r="ABF311" s="379"/>
      <c r="ABG311" s="379"/>
      <c r="ABH311" s="379"/>
      <c r="ABI311" s="379"/>
      <c r="ABJ311" s="379"/>
      <c r="ABK311" s="379"/>
      <c r="ABL311" s="379"/>
      <c r="ABM311" s="379"/>
      <c r="ABN311" s="379"/>
      <c r="ABO311" s="379"/>
      <c r="ABP311" s="379"/>
      <c r="ABQ311" s="379"/>
      <c r="ABR311" s="379"/>
      <c r="ABS311" s="379"/>
      <c r="ABT311" s="379"/>
      <c r="ABU311" s="379"/>
      <c r="ABV311" s="379"/>
      <c r="ABW311" s="379"/>
      <c r="ABX311" s="379"/>
      <c r="ABY311" s="379"/>
      <c r="ABZ311" s="379"/>
      <c r="ACA311" s="379"/>
      <c r="ACB311" s="379"/>
      <c r="ACC311" s="379"/>
      <c r="ACD311" s="379"/>
      <c r="ACE311" s="379"/>
      <c r="ACF311" s="379"/>
      <c r="ACG311" s="379"/>
      <c r="ACH311" s="379"/>
      <c r="ACI311" s="379"/>
      <c r="ACJ311" s="379"/>
      <c r="ACK311" s="379"/>
      <c r="ACL311" s="379"/>
      <c r="ACM311" s="379"/>
      <c r="ACN311" s="379"/>
      <c r="ACO311" s="379"/>
      <c r="ACP311" s="379"/>
      <c r="ACQ311" s="379"/>
      <c r="ACR311" s="379"/>
      <c r="ACS311" s="379"/>
      <c r="ACT311" s="379"/>
      <c r="ACU311" s="379"/>
      <c r="ACV311" s="379"/>
      <c r="ACW311" s="379"/>
      <c r="ACX311" s="379"/>
      <c r="ACY311" s="379"/>
      <c r="ACZ311" s="379"/>
      <c r="ADA311" s="379"/>
      <c r="ADB311" s="379"/>
      <c r="ADC311" s="379"/>
      <c r="ADD311" s="379"/>
      <c r="ADE311" s="379"/>
      <c r="ADF311" s="379"/>
      <c r="ADG311" s="379"/>
      <c r="ADH311" s="379"/>
      <c r="ADI311" s="379"/>
      <c r="ADJ311" s="379"/>
      <c r="ADK311" s="379"/>
      <c r="ADL311" s="379"/>
      <c r="ADM311" s="379"/>
      <c r="ADN311" s="379"/>
      <c r="ADO311" s="379"/>
      <c r="ADP311" s="379"/>
      <c r="ADQ311" s="379"/>
      <c r="ADR311" s="379"/>
      <c r="ADS311" s="379"/>
      <c r="ADT311" s="379"/>
      <c r="ADU311" s="379"/>
      <c r="ADV311" s="379"/>
      <c r="ADW311" s="379"/>
      <c r="ADX311" s="379"/>
      <c r="ADY311" s="379"/>
      <c r="ADZ311" s="379"/>
      <c r="AEA311" s="379"/>
      <c r="AEB311" s="379"/>
      <c r="AEC311" s="379"/>
      <c r="AED311" s="379"/>
      <c r="AEE311" s="379"/>
      <c r="AEF311" s="379"/>
      <c r="AEG311" s="379"/>
      <c r="AEH311" s="379"/>
      <c r="AEI311" s="379"/>
      <c r="AEJ311" s="379"/>
      <c r="AEK311" s="379"/>
      <c r="AEL311" s="379"/>
      <c r="AEM311" s="379"/>
      <c r="AEN311" s="379"/>
      <c r="AEO311" s="379"/>
      <c r="AEP311" s="379"/>
      <c r="AEQ311" s="379"/>
      <c r="AER311" s="379"/>
      <c r="AES311" s="379"/>
      <c r="AET311" s="379"/>
      <c r="AEU311" s="379"/>
      <c r="AEV311" s="379"/>
      <c r="AEW311" s="379"/>
      <c r="AEX311" s="379"/>
      <c r="AEY311" s="379"/>
      <c r="AEZ311" s="379"/>
      <c r="AFA311" s="379"/>
      <c r="AFB311" s="379"/>
      <c r="AFC311" s="379"/>
      <c r="AFD311" s="379"/>
      <c r="AFE311" s="379"/>
      <c r="AFF311" s="379"/>
      <c r="AFG311" s="379"/>
      <c r="AFH311" s="379"/>
      <c r="AFI311" s="379"/>
      <c r="AFJ311" s="379"/>
      <c r="AFK311" s="379"/>
      <c r="AFL311" s="379"/>
      <c r="AFM311" s="379"/>
      <c r="AFN311" s="379"/>
      <c r="AFO311" s="379"/>
      <c r="AFP311" s="379"/>
      <c r="AFQ311" s="379"/>
      <c r="AFR311" s="379"/>
      <c r="AFS311" s="379"/>
      <c r="AFT311" s="379"/>
      <c r="AFU311" s="379"/>
      <c r="AFV311" s="379"/>
      <c r="AFW311" s="379"/>
      <c r="AFX311" s="379"/>
      <c r="AFY311" s="379"/>
      <c r="AFZ311" s="379"/>
      <c r="AGA311" s="379"/>
      <c r="AGB311" s="379"/>
      <c r="AGC311" s="379"/>
      <c r="AGD311" s="379"/>
      <c r="AGE311" s="379"/>
      <c r="AGF311" s="379"/>
      <c r="AGG311" s="379"/>
      <c r="AGH311" s="379"/>
      <c r="AGI311" s="379"/>
      <c r="AGJ311" s="379"/>
      <c r="AGK311" s="379"/>
      <c r="AGL311" s="379"/>
      <c r="AGM311" s="379"/>
      <c r="AGN311" s="379"/>
      <c r="AGO311" s="379"/>
      <c r="AGP311" s="379"/>
      <c r="AGQ311" s="379"/>
      <c r="AGR311" s="379"/>
      <c r="AGS311" s="379"/>
      <c r="AGT311" s="379"/>
      <c r="AGU311" s="379"/>
      <c r="AGV311" s="379"/>
      <c r="AGW311" s="379"/>
      <c r="AGX311" s="379"/>
      <c r="AGY311" s="379"/>
      <c r="AGZ311" s="379"/>
      <c r="AHA311" s="379"/>
      <c r="AHB311" s="379"/>
      <c r="AHC311" s="379"/>
      <c r="AHD311" s="379"/>
      <c r="AHE311" s="379"/>
      <c r="AHF311" s="379"/>
      <c r="AHG311" s="379"/>
      <c r="AHH311" s="379"/>
      <c r="AHI311" s="379"/>
      <c r="AHJ311" s="379"/>
      <c r="AHK311" s="379"/>
      <c r="AHL311" s="379"/>
      <c r="AHM311" s="379"/>
      <c r="AHN311" s="379"/>
      <c r="AHO311" s="379"/>
      <c r="AHP311" s="379"/>
      <c r="AHQ311" s="379"/>
      <c r="AHR311" s="379"/>
      <c r="AHS311" s="379"/>
      <c r="AHT311" s="379"/>
      <c r="AHU311" s="379"/>
      <c r="AHV311" s="379"/>
      <c r="AHW311" s="379"/>
      <c r="AHX311" s="379"/>
      <c r="AHY311" s="379"/>
      <c r="AHZ311" s="379"/>
      <c r="AIA311" s="379"/>
      <c r="AIB311" s="379"/>
      <c r="AIC311" s="379"/>
      <c r="AID311" s="379"/>
      <c r="AIE311" s="379"/>
      <c r="AIF311" s="379"/>
      <c r="AIG311" s="379"/>
      <c r="AIH311" s="379"/>
      <c r="AII311" s="379"/>
      <c r="AIJ311" s="379"/>
      <c r="AIK311" s="379"/>
      <c r="AIL311" s="379"/>
      <c r="AIM311" s="379"/>
      <c r="AIN311" s="379"/>
      <c r="AIO311" s="379"/>
      <c r="AIP311" s="379"/>
      <c r="AIQ311" s="379"/>
      <c r="AIR311" s="379"/>
      <c r="AIS311" s="379"/>
      <c r="AIT311" s="379"/>
      <c r="AIU311" s="379"/>
      <c r="AIV311" s="379"/>
      <c r="AIW311" s="379"/>
      <c r="AIX311" s="379"/>
      <c r="AIY311" s="379"/>
      <c r="AIZ311" s="379"/>
      <c r="AJA311" s="379"/>
      <c r="AJB311" s="379"/>
      <c r="AJC311" s="379"/>
      <c r="AJD311" s="379"/>
      <c r="AJE311" s="379"/>
      <c r="AJF311" s="379"/>
      <c r="AJG311" s="379"/>
      <c r="AJH311" s="379"/>
      <c r="AJI311" s="379"/>
      <c r="AJJ311" s="379"/>
      <c r="AJK311" s="379"/>
      <c r="AJL311" s="379"/>
      <c r="AJM311" s="379"/>
      <c r="AJN311" s="379"/>
      <c r="AJO311" s="379"/>
      <c r="AJP311" s="379"/>
      <c r="AJQ311" s="379"/>
      <c r="AJR311" s="379"/>
      <c r="AJS311" s="379"/>
      <c r="AJT311" s="379"/>
      <c r="AJU311" s="379"/>
      <c r="AJV311" s="379"/>
      <c r="AJW311" s="379"/>
      <c r="AJX311" s="379"/>
      <c r="AJY311" s="379"/>
      <c r="AJZ311" s="379"/>
      <c r="AKA311" s="379"/>
      <c r="AKB311" s="379"/>
      <c r="AKC311" s="379"/>
      <c r="AKD311" s="379"/>
      <c r="AKE311" s="379"/>
      <c r="AKF311" s="379"/>
      <c r="AKG311" s="379"/>
      <c r="AKH311" s="379"/>
      <c r="AKI311" s="379"/>
      <c r="AKJ311" s="379"/>
      <c r="AKK311" s="379"/>
      <c r="AKL311" s="379"/>
      <c r="AKM311" s="379"/>
      <c r="AKN311" s="379"/>
      <c r="AKO311" s="379"/>
      <c r="AKP311" s="379"/>
      <c r="AKQ311" s="379"/>
      <c r="AKR311" s="379"/>
      <c r="AKS311" s="379"/>
      <c r="AKT311" s="379"/>
      <c r="AKU311" s="379"/>
      <c r="AKV311" s="379"/>
      <c r="AKW311" s="379"/>
      <c r="AKX311" s="379"/>
      <c r="AKY311" s="379"/>
      <c r="AKZ311" s="379"/>
      <c r="ALA311" s="379"/>
      <c r="ALB311" s="379"/>
      <c r="ALC311" s="379"/>
      <c r="ALD311" s="379"/>
      <c r="ALE311" s="379"/>
      <c r="ALF311" s="379"/>
      <c r="ALG311" s="379"/>
      <c r="ALH311" s="379"/>
      <c r="ALI311" s="379"/>
      <c r="ALJ311" s="379"/>
      <c r="ALK311" s="379"/>
      <c r="ALL311" s="379"/>
      <c r="ALM311" s="379"/>
      <c r="ALN311" s="379"/>
      <c r="ALO311" s="379"/>
      <c r="ALP311" s="379"/>
      <c r="ALQ311" s="379"/>
      <c r="ALR311" s="379"/>
      <c r="ALS311" s="379"/>
      <c r="ALT311" s="379"/>
      <c r="ALU311" s="379"/>
      <c r="ALV311" s="379"/>
      <c r="ALW311" s="379"/>
      <c r="ALX311" s="379"/>
      <c r="ALY311" s="379"/>
      <c r="ALZ311" s="379"/>
      <c r="AMA311" s="379"/>
      <c r="AMB311" s="379"/>
      <c r="AMC311" s="379"/>
      <c r="AMD311" s="379"/>
      <c r="AME311" s="379"/>
      <c r="AMF311" s="379"/>
      <c r="AMG311" s="379"/>
      <c r="AMH311" s="379"/>
      <c r="AMI311" s="379"/>
      <c r="AMJ311" s="379"/>
      <c r="AMK311" s="379"/>
      <c r="AML311" s="379"/>
      <c r="AMM311" s="379"/>
      <c r="AMN311" s="379"/>
      <c r="AMO311" s="379"/>
      <c r="AMP311" s="379"/>
      <c r="AMQ311" s="379"/>
      <c r="AMR311" s="379"/>
      <c r="AMS311" s="379"/>
      <c r="AMT311" s="379"/>
      <c r="AMU311" s="379"/>
    </row>
    <row r="312" spans="1:1035" s="343" customFormat="1" ht="15" x14ac:dyDescent="0.25">
      <c r="A312" s="664">
        <v>45572</v>
      </c>
      <c r="B312" s="665">
        <v>3.5</v>
      </c>
      <c r="C312" s="666">
        <v>0.152</v>
      </c>
      <c r="D312" s="667">
        <v>45603</v>
      </c>
      <c r="E312" s="668">
        <v>0</v>
      </c>
      <c r="F312" s="668">
        <v>0.27600000000000002</v>
      </c>
      <c r="G312" s="669">
        <v>45633</v>
      </c>
      <c r="H312" s="665">
        <v>0</v>
      </c>
      <c r="I312" s="665">
        <v>0.24</v>
      </c>
      <c r="J312" s="667">
        <v>45664</v>
      </c>
      <c r="K312" s="668">
        <v>0</v>
      </c>
      <c r="L312" s="670">
        <v>0.218</v>
      </c>
      <c r="M312" s="671">
        <v>45695</v>
      </c>
      <c r="N312" s="665">
        <v>0</v>
      </c>
      <c r="O312" s="665">
        <v>0.20499999999999999</v>
      </c>
      <c r="P312" s="672">
        <v>45723</v>
      </c>
      <c r="Q312" s="673">
        <v>0.3</v>
      </c>
      <c r="R312" s="674">
        <v>0.216</v>
      </c>
      <c r="S312" s="671">
        <v>45754</v>
      </c>
      <c r="T312" s="665">
        <v>0</v>
      </c>
      <c r="U312" s="665">
        <v>0.48099999999999998</v>
      </c>
      <c r="V312" s="675">
        <v>45784</v>
      </c>
      <c r="W312" s="676">
        <v>0</v>
      </c>
      <c r="X312" s="677">
        <v>1.6259999999999999</v>
      </c>
      <c r="Y312" s="678">
        <v>45815</v>
      </c>
      <c r="Z312" s="676">
        <v>0</v>
      </c>
      <c r="AA312" s="677">
        <v>1.827</v>
      </c>
      <c r="AB312" s="679">
        <v>45845</v>
      </c>
      <c r="AC312" s="658"/>
      <c r="AD312" s="658"/>
      <c r="AE312" s="652">
        <v>0</v>
      </c>
      <c r="AF312" s="680">
        <v>0.53100000000000003</v>
      </c>
      <c r="AG312" s="681">
        <v>45876</v>
      </c>
      <c r="AH312" s="681"/>
      <c r="AI312" s="681"/>
      <c r="AJ312" s="381">
        <v>0</v>
      </c>
      <c r="AK312" s="381">
        <v>0.253</v>
      </c>
      <c r="AL312" s="383">
        <v>0.15</v>
      </c>
      <c r="AM312" s="686"/>
      <c r="AN312" s="686"/>
      <c r="AO312" s="683">
        <v>45907</v>
      </c>
      <c r="AP312" s="652">
        <v>0</v>
      </c>
      <c r="AQ312" s="684">
        <v>0.183</v>
      </c>
      <c r="AR312" s="685"/>
      <c r="AS312" s="685"/>
      <c r="AT312" s="379"/>
      <c r="AU312" s="379"/>
      <c r="AV312" s="379"/>
      <c r="AW312" s="379"/>
      <c r="AX312" s="379"/>
      <c r="AY312" s="379"/>
      <c r="AZ312" s="379"/>
      <c r="BA312" s="379"/>
      <c r="BB312" s="379"/>
      <c r="BC312" s="379"/>
      <c r="BD312" s="379"/>
      <c r="BE312" s="379"/>
      <c r="BF312" s="379"/>
      <c r="BG312" s="379"/>
      <c r="BH312" s="379"/>
      <c r="BI312" s="379"/>
      <c r="BJ312" s="379"/>
      <c r="BK312" s="379"/>
      <c r="BL312" s="379"/>
      <c r="BM312" s="379"/>
      <c r="BN312" s="379"/>
      <c r="BO312" s="379"/>
      <c r="BP312" s="379"/>
      <c r="BQ312" s="379"/>
      <c r="BR312" s="379"/>
      <c r="BS312" s="379"/>
      <c r="BT312" s="379"/>
      <c r="BU312" s="379"/>
      <c r="BV312" s="379"/>
      <c r="BW312" s="379"/>
      <c r="BX312" s="379"/>
      <c r="BY312" s="379"/>
      <c r="BZ312" s="379"/>
      <c r="CA312" s="379"/>
      <c r="CB312" s="379"/>
      <c r="CC312" s="379"/>
      <c r="CD312" s="379"/>
      <c r="CE312" s="379"/>
      <c r="CF312" s="379"/>
      <c r="CG312" s="379"/>
      <c r="CH312" s="379"/>
      <c r="CI312" s="379"/>
      <c r="CJ312" s="379"/>
      <c r="CK312" s="379"/>
      <c r="CL312" s="379"/>
      <c r="CM312" s="379"/>
      <c r="CN312" s="379"/>
      <c r="CO312" s="379"/>
      <c r="CP312" s="379"/>
      <c r="CQ312" s="379"/>
      <c r="CR312" s="379"/>
      <c r="CS312" s="379"/>
      <c r="CT312" s="379"/>
      <c r="CU312" s="379"/>
      <c r="CV312" s="379"/>
      <c r="CW312" s="379"/>
      <c r="CX312" s="379"/>
      <c r="CY312" s="379"/>
      <c r="CZ312" s="379"/>
      <c r="DA312" s="379"/>
      <c r="DB312" s="379"/>
      <c r="DC312" s="379"/>
      <c r="DD312" s="379"/>
      <c r="DE312" s="379"/>
      <c r="DF312" s="379"/>
      <c r="DG312" s="379"/>
      <c r="DH312" s="379"/>
      <c r="DI312" s="379"/>
      <c r="DJ312" s="379"/>
      <c r="DK312" s="379"/>
      <c r="DL312" s="379"/>
      <c r="DM312" s="379"/>
      <c r="DN312" s="379"/>
      <c r="DO312" s="379"/>
      <c r="DP312" s="379"/>
      <c r="DQ312" s="379"/>
      <c r="DR312" s="379"/>
      <c r="DS312" s="379"/>
      <c r="DT312" s="379"/>
      <c r="DU312" s="379"/>
      <c r="DV312" s="379"/>
      <c r="DW312" s="379"/>
      <c r="DX312" s="379"/>
      <c r="DY312" s="379"/>
      <c r="DZ312" s="379"/>
      <c r="EA312" s="379"/>
      <c r="EB312" s="379"/>
      <c r="EC312" s="379"/>
      <c r="ED312" s="379"/>
      <c r="EE312" s="379"/>
      <c r="EF312" s="379"/>
      <c r="EG312" s="379"/>
      <c r="EH312" s="379"/>
      <c r="EI312" s="379"/>
      <c r="EJ312" s="379"/>
      <c r="EK312" s="379"/>
      <c r="EL312" s="379"/>
      <c r="EM312" s="379"/>
      <c r="EN312" s="379"/>
      <c r="EO312" s="379"/>
      <c r="EP312" s="379"/>
      <c r="EQ312" s="379"/>
      <c r="ER312" s="379"/>
      <c r="ES312" s="379"/>
      <c r="ET312" s="379"/>
      <c r="EU312" s="379"/>
      <c r="EV312" s="379"/>
      <c r="EW312" s="379"/>
      <c r="EX312" s="379"/>
      <c r="EY312" s="379"/>
      <c r="EZ312" s="379"/>
      <c r="FA312" s="379"/>
      <c r="FB312" s="379"/>
      <c r="FC312" s="379"/>
      <c r="FD312" s="379"/>
      <c r="FE312" s="379"/>
      <c r="FF312" s="379"/>
      <c r="FG312" s="379"/>
      <c r="FH312" s="379"/>
      <c r="FI312" s="379"/>
      <c r="FJ312" s="379"/>
      <c r="FK312" s="379"/>
      <c r="FL312" s="379"/>
      <c r="FM312" s="379"/>
      <c r="FN312" s="379"/>
      <c r="FO312" s="379"/>
      <c r="FP312" s="379"/>
      <c r="FQ312" s="379"/>
      <c r="FR312" s="379"/>
      <c r="FS312" s="379"/>
      <c r="FT312" s="379"/>
      <c r="FU312" s="379"/>
      <c r="FV312" s="379"/>
      <c r="FW312" s="379"/>
      <c r="FX312" s="379"/>
      <c r="FY312" s="379"/>
      <c r="FZ312" s="379"/>
      <c r="GA312" s="379"/>
      <c r="GB312" s="379"/>
      <c r="GC312" s="379"/>
      <c r="GD312" s="379"/>
      <c r="GE312" s="379"/>
      <c r="GF312" s="379"/>
      <c r="GG312" s="379"/>
      <c r="GH312" s="379"/>
      <c r="GI312" s="379"/>
      <c r="GJ312" s="379"/>
      <c r="GK312" s="379"/>
      <c r="GL312" s="379"/>
      <c r="GM312" s="379"/>
      <c r="GN312" s="379"/>
      <c r="GO312" s="379"/>
      <c r="GP312" s="379"/>
      <c r="GQ312" s="379"/>
      <c r="GR312" s="379"/>
      <c r="GS312" s="379"/>
      <c r="GT312" s="379"/>
      <c r="GU312" s="379"/>
      <c r="GV312" s="379"/>
      <c r="GW312" s="379"/>
      <c r="GX312" s="379"/>
      <c r="GY312" s="379"/>
      <c r="GZ312" s="379"/>
      <c r="HA312" s="379"/>
      <c r="HB312" s="379"/>
      <c r="HC312" s="379"/>
      <c r="HD312" s="379"/>
      <c r="HE312" s="379"/>
      <c r="HF312" s="379"/>
      <c r="HG312" s="379"/>
      <c r="HH312" s="379"/>
      <c r="HI312" s="379"/>
      <c r="HJ312" s="379"/>
      <c r="HK312" s="379"/>
      <c r="HL312" s="379"/>
      <c r="HM312" s="379"/>
      <c r="HN312" s="379"/>
      <c r="HO312" s="379"/>
      <c r="HP312" s="379"/>
      <c r="HQ312" s="379"/>
      <c r="HR312" s="379"/>
      <c r="HS312" s="379"/>
      <c r="HT312" s="379"/>
      <c r="HU312" s="379"/>
      <c r="HV312" s="379"/>
      <c r="HW312" s="379"/>
      <c r="HX312" s="379"/>
      <c r="HY312" s="379"/>
      <c r="HZ312" s="379"/>
      <c r="IA312" s="379"/>
      <c r="IB312" s="379"/>
      <c r="IC312" s="379"/>
      <c r="ID312" s="379"/>
      <c r="IE312" s="379"/>
      <c r="IF312" s="379"/>
      <c r="IG312" s="379"/>
      <c r="IH312" s="379"/>
      <c r="II312" s="379"/>
      <c r="IJ312" s="379"/>
      <c r="IK312" s="379"/>
      <c r="IL312" s="379"/>
      <c r="IM312" s="379"/>
      <c r="IN312" s="379"/>
      <c r="IO312" s="379"/>
      <c r="IP312" s="379"/>
      <c r="IQ312" s="379"/>
      <c r="IR312" s="379"/>
      <c r="IS312" s="379"/>
      <c r="IT312" s="379"/>
      <c r="IU312" s="379"/>
      <c r="IV312" s="379"/>
      <c r="IW312" s="379"/>
      <c r="IX312" s="379"/>
      <c r="IY312" s="379"/>
      <c r="IZ312" s="379"/>
      <c r="JA312" s="379"/>
      <c r="JB312" s="379"/>
      <c r="JC312" s="379"/>
      <c r="JD312" s="379"/>
      <c r="JE312" s="379"/>
      <c r="JF312" s="379"/>
      <c r="JG312" s="379"/>
      <c r="JH312" s="379"/>
      <c r="JI312" s="379"/>
      <c r="JJ312" s="379"/>
      <c r="JK312" s="379"/>
      <c r="JL312" s="379"/>
      <c r="JM312" s="379"/>
      <c r="JN312" s="379"/>
      <c r="JO312" s="379"/>
      <c r="JP312" s="379"/>
      <c r="JQ312" s="379"/>
      <c r="JR312" s="379"/>
      <c r="JS312" s="379"/>
      <c r="JT312" s="379"/>
      <c r="JU312" s="379"/>
      <c r="JV312" s="379"/>
      <c r="JW312" s="379"/>
      <c r="JX312" s="379"/>
      <c r="JY312" s="379"/>
      <c r="JZ312" s="379"/>
      <c r="KA312" s="379"/>
      <c r="KB312" s="379"/>
      <c r="KC312" s="379"/>
      <c r="KD312" s="379"/>
      <c r="KE312" s="379"/>
      <c r="KF312" s="379"/>
      <c r="KG312" s="379"/>
      <c r="KH312" s="379"/>
      <c r="KI312" s="379"/>
      <c r="KJ312" s="379"/>
      <c r="KK312" s="379"/>
      <c r="KL312" s="379"/>
      <c r="KM312" s="379"/>
      <c r="KN312" s="379"/>
      <c r="KO312" s="379"/>
      <c r="KP312" s="379"/>
      <c r="KQ312" s="379"/>
      <c r="KR312" s="379"/>
      <c r="KS312" s="379"/>
      <c r="KT312" s="379"/>
      <c r="KU312" s="379"/>
      <c r="KV312" s="379"/>
      <c r="KW312" s="379"/>
      <c r="KX312" s="379"/>
      <c r="KY312" s="379"/>
      <c r="KZ312" s="379"/>
      <c r="LA312" s="379"/>
      <c r="LB312" s="379"/>
      <c r="LC312" s="379"/>
      <c r="LD312" s="379"/>
      <c r="LE312" s="379"/>
      <c r="LF312" s="379"/>
      <c r="LG312" s="379"/>
      <c r="LH312" s="379"/>
      <c r="LI312" s="379"/>
      <c r="LJ312" s="379"/>
      <c r="LK312" s="379"/>
      <c r="LL312" s="379"/>
      <c r="LM312" s="379"/>
      <c r="LN312" s="379"/>
      <c r="LO312" s="379"/>
      <c r="LP312" s="379"/>
      <c r="LQ312" s="379"/>
      <c r="LR312" s="379"/>
      <c r="LS312" s="379"/>
      <c r="LT312" s="379"/>
      <c r="LU312" s="379"/>
      <c r="LV312" s="379"/>
      <c r="LW312" s="379"/>
      <c r="LX312" s="379"/>
      <c r="LY312" s="379"/>
      <c r="LZ312" s="379"/>
      <c r="MA312" s="379"/>
      <c r="MB312" s="379"/>
      <c r="MC312" s="379"/>
      <c r="MD312" s="379"/>
      <c r="ME312" s="379"/>
      <c r="MF312" s="379"/>
      <c r="MG312" s="379"/>
      <c r="MH312" s="379"/>
      <c r="MI312" s="379"/>
      <c r="MJ312" s="379"/>
      <c r="MK312" s="379"/>
      <c r="ML312" s="379"/>
      <c r="MM312" s="379"/>
      <c r="MN312" s="379"/>
      <c r="MO312" s="379"/>
      <c r="MP312" s="379"/>
      <c r="MQ312" s="379"/>
      <c r="MR312" s="379"/>
      <c r="MS312" s="379"/>
      <c r="MT312" s="379"/>
      <c r="MU312" s="379"/>
      <c r="MV312" s="379"/>
      <c r="MW312" s="379"/>
      <c r="MX312" s="379"/>
      <c r="MY312" s="379"/>
      <c r="MZ312" s="379"/>
      <c r="NA312" s="379"/>
      <c r="NB312" s="379"/>
      <c r="NC312" s="379"/>
      <c r="ND312" s="379"/>
      <c r="NE312" s="379"/>
      <c r="NF312" s="379"/>
      <c r="NG312" s="379"/>
      <c r="NH312" s="379"/>
      <c r="NI312" s="379"/>
      <c r="NJ312" s="379"/>
      <c r="NK312" s="379"/>
      <c r="NL312" s="379"/>
      <c r="NM312" s="379"/>
      <c r="NN312" s="379"/>
      <c r="NO312" s="379"/>
      <c r="NP312" s="379"/>
      <c r="NQ312" s="379"/>
      <c r="NR312" s="379"/>
      <c r="NS312" s="379"/>
      <c r="NT312" s="379"/>
      <c r="NU312" s="379"/>
      <c r="NV312" s="379"/>
      <c r="NW312" s="379"/>
      <c r="NX312" s="379"/>
      <c r="NY312" s="379"/>
      <c r="NZ312" s="379"/>
      <c r="OA312" s="379"/>
      <c r="OB312" s="379"/>
      <c r="OC312" s="379"/>
      <c r="OD312" s="379"/>
      <c r="OE312" s="379"/>
      <c r="OF312" s="379"/>
      <c r="OG312" s="379"/>
      <c r="OH312" s="379"/>
      <c r="OI312" s="379"/>
      <c r="OJ312" s="379"/>
      <c r="OK312" s="379"/>
      <c r="OL312" s="379"/>
      <c r="OM312" s="379"/>
      <c r="ON312" s="379"/>
      <c r="OO312" s="379"/>
      <c r="OP312" s="379"/>
      <c r="OQ312" s="379"/>
      <c r="OR312" s="379"/>
      <c r="OS312" s="379"/>
      <c r="OT312" s="379"/>
      <c r="OU312" s="379"/>
      <c r="OV312" s="379"/>
      <c r="OW312" s="379"/>
      <c r="OX312" s="379"/>
      <c r="OY312" s="379"/>
      <c r="OZ312" s="379"/>
      <c r="PA312" s="379"/>
      <c r="PB312" s="379"/>
      <c r="PC312" s="379"/>
      <c r="PD312" s="379"/>
      <c r="PE312" s="379"/>
      <c r="PF312" s="379"/>
      <c r="PG312" s="379"/>
      <c r="PH312" s="379"/>
      <c r="PI312" s="379"/>
      <c r="PJ312" s="379"/>
      <c r="PK312" s="379"/>
      <c r="PL312" s="379"/>
      <c r="PM312" s="379"/>
      <c r="PN312" s="379"/>
      <c r="PO312" s="379"/>
      <c r="PP312" s="379"/>
      <c r="PQ312" s="379"/>
      <c r="PR312" s="379"/>
      <c r="PS312" s="379"/>
      <c r="PT312" s="379"/>
      <c r="PU312" s="379"/>
      <c r="PV312" s="379"/>
      <c r="PW312" s="379"/>
      <c r="PX312" s="379"/>
      <c r="PY312" s="379"/>
      <c r="PZ312" s="379"/>
      <c r="QA312" s="379"/>
      <c r="QB312" s="379"/>
      <c r="QC312" s="379"/>
      <c r="QD312" s="379"/>
      <c r="QE312" s="379"/>
      <c r="QF312" s="379"/>
      <c r="QG312" s="379"/>
      <c r="QH312" s="379"/>
      <c r="QI312" s="379"/>
      <c r="QJ312" s="379"/>
      <c r="QK312" s="379"/>
      <c r="QL312" s="379"/>
      <c r="QM312" s="379"/>
      <c r="QN312" s="379"/>
      <c r="QO312" s="379"/>
      <c r="QP312" s="379"/>
      <c r="QQ312" s="379"/>
      <c r="QR312" s="379"/>
      <c r="QS312" s="379"/>
      <c r="QT312" s="379"/>
      <c r="QU312" s="379"/>
      <c r="QV312" s="379"/>
      <c r="QW312" s="379"/>
      <c r="QX312" s="379"/>
      <c r="QY312" s="379"/>
      <c r="QZ312" s="379"/>
      <c r="RA312" s="379"/>
      <c r="RB312" s="379"/>
      <c r="RC312" s="379"/>
      <c r="RD312" s="379"/>
      <c r="RE312" s="379"/>
      <c r="RF312" s="379"/>
      <c r="RG312" s="379"/>
      <c r="RH312" s="379"/>
      <c r="RI312" s="379"/>
      <c r="RJ312" s="379"/>
      <c r="RK312" s="379"/>
      <c r="RL312" s="379"/>
      <c r="RM312" s="379"/>
      <c r="RN312" s="379"/>
      <c r="RO312" s="379"/>
      <c r="RP312" s="379"/>
      <c r="RQ312" s="379"/>
      <c r="RR312" s="379"/>
      <c r="RS312" s="379"/>
      <c r="RT312" s="379"/>
      <c r="RU312" s="379"/>
      <c r="RV312" s="379"/>
      <c r="RW312" s="379"/>
      <c r="RX312" s="379"/>
      <c r="RY312" s="379"/>
      <c r="RZ312" s="379"/>
      <c r="SA312" s="379"/>
      <c r="SB312" s="379"/>
      <c r="SC312" s="379"/>
      <c r="SD312" s="379"/>
      <c r="SE312" s="379"/>
      <c r="SF312" s="379"/>
      <c r="SG312" s="379"/>
      <c r="SH312" s="379"/>
      <c r="SI312" s="379"/>
      <c r="SJ312" s="379"/>
      <c r="SK312" s="379"/>
      <c r="SL312" s="379"/>
      <c r="SM312" s="379"/>
      <c r="SN312" s="379"/>
      <c r="SO312" s="379"/>
      <c r="SP312" s="379"/>
      <c r="SQ312" s="379"/>
      <c r="SR312" s="379"/>
      <c r="SS312" s="379"/>
      <c r="ST312" s="379"/>
      <c r="SU312" s="379"/>
      <c r="SV312" s="379"/>
      <c r="SW312" s="379"/>
      <c r="SX312" s="379"/>
      <c r="SY312" s="379"/>
      <c r="SZ312" s="379"/>
      <c r="TA312" s="379"/>
      <c r="TB312" s="379"/>
      <c r="TC312" s="379"/>
      <c r="TD312" s="379"/>
      <c r="TE312" s="379"/>
      <c r="TF312" s="379"/>
      <c r="TG312" s="379"/>
      <c r="TH312" s="379"/>
      <c r="TI312" s="379"/>
      <c r="TJ312" s="379"/>
      <c r="TK312" s="379"/>
      <c r="TL312" s="379"/>
      <c r="TM312" s="379"/>
      <c r="TN312" s="379"/>
      <c r="TO312" s="379"/>
      <c r="TP312" s="379"/>
      <c r="TQ312" s="379"/>
      <c r="TR312" s="379"/>
      <c r="TS312" s="379"/>
      <c r="TT312" s="379"/>
      <c r="TU312" s="379"/>
      <c r="TV312" s="379"/>
      <c r="TW312" s="379"/>
      <c r="TX312" s="379"/>
      <c r="TY312" s="379"/>
      <c r="TZ312" s="379"/>
      <c r="UA312" s="379"/>
      <c r="UB312" s="379"/>
      <c r="UC312" s="379"/>
      <c r="UD312" s="379"/>
      <c r="UE312" s="379"/>
      <c r="UF312" s="379"/>
      <c r="UG312" s="379"/>
      <c r="UH312" s="379"/>
      <c r="UI312" s="379"/>
      <c r="UJ312" s="379"/>
      <c r="UK312" s="379"/>
      <c r="UL312" s="379"/>
      <c r="UM312" s="379"/>
      <c r="UN312" s="379"/>
      <c r="UO312" s="379"/>
      <c r="UP312" s="379"/>
      <c r="UQ312" s="379"/>
      <c r="UR312" s="379"/>
      <c r="US312" s="379"/>
      <c r="UT312" s="379"/>
      <c r="UU312" s="379"/>
      <c r="UV312" s="379"/>
      <c r="UW312" s="379"/>
      <c r="UX312" s="379"/>
      <c r="UY312" s="379"/>
      <c r="UZ312" s="379"/>
      <c r="VA312" s="379"/>
      <c r="VB312" s="379"/>
      <c r="VC312" s="379"/>
      <c r="VD312" s="379"/>
      <c r="VE312" s="379"/>
      <c r="VF312" s="379"/>
      <c r="VG312" s="379"/>
      <c r="VH312" s="379"/>
      <c r="VI312" s="379"/>
      <c r="VJ312" s="379"/>
      <c r="VK312" s="379"/>
      <c r="VL312" s="379"/>
      <c r="VM312" s="379"/>
      <c r="VN312" s="379"/>
      <c r="VO312" s="379"/>
      <c r="VP312" s="379"/>
      <c r="VQ312" s="379"/>
      <c r="VR312" s="379"/>
      <c r="VS312" s="379"/>
      <c r="VT312" s="379"/>
      <c r="VU312" s="379"/>
      <c r="VV312" s="379"/>
      <c r="VW312" s="379"/>
      <c r="VX312" s="379"/>
      <c r="VY312" s="379"/>
      <c r="VZ312" s="379"/>
      <c r="WA312" s="379"/>
      <c r="WB312" s="379"/>
      <c r="WC312" s="379"/>
      <c r="WD312" s="379"/>
      <c r="WE312" s="379"/>
      <c r="WF312" s="379"/>
      <c r="WG312" s="379"/>
      <c r="WH312" s="379"/>
      <c r="WI312" s="379"/>
      <c r="WJ312" s="379"/>
      <c r="WK312" s="379"/>
      <c r="WL312" s="379"/>
      <c r="WM312" s="379"/>
      <c r="WN312" s="379"/>
      <c r="WO312" s="379"/>
      <c r="WP312" s="379"/>
      <c r="WQ312" s="379"/>
      <c r="WR312" s="379"/>
      <c r="WS312" s="379"/>
      <c r="WT312" s="379"/>
      <c r="WU312" s="379"/>
      <c r="WV312" s="379"/>
      <c r="WW312" s="379"/>
      <c r="WX312" s="379"/>
      <c r="WY312" s="379"/>
      <c r="WZ312" s="379"/>
      <c r="XA312" s="379"/>
      <c r="XB312" s="379"/>
      <c r="XC312" s="379"/>
      <c r="XD312" s="379"/>
      <c r="XE312" s="379"/>
      <c r="XF312" s="379"/>
      <c r="XG312" s="379"/>
      <c r="XH312" s="379"/>
      <c r="XI312" s="379"/>
      <c r="XJ312" s="379"/>
      <c r="XK312" s="379"/>
      <c r="XL312" s="379"/>
      <c r="XM312" s="379"/>
      <c r="XN312" s="379"/>
      <c r="XO312" s="379"/>
      <c r="XP312" s="379"/>
      <c r="XQ312" s="379"/>
      <c r="XR312" s="379"/>
      <c r="XS312" s="379"/>
      <c r="XT312" s="379"/>
      <c r="XU312" s="379"/>
      <c r="XV312" s="379"/>
      <c r="XW312" s="379"/>
      <c r="XX312" s="379"/>
      <c r="XY312" s="379"/>
      <c r="XZ312" s="379"/>
      <c r="YA312" s="379"/>
      <c r="YB312" s="379"/>
      <c r="YC312" s="379"/>
      <c r="YD312" s="379"/>
      <c r="YE312" s="379"/>
      <c r="YF312" s="379"/>
      <c r="YG312" s="379"/>
      <c r="YH312" s="379"/>
      <c r="YI312" s="379"/>
      <c r="YJ312" s="379"/>
      <c r="YK312" s="379"/>
      <c r="YL312" s="379"/>
      <c r="YM312" s="379"/>
      <c r="YN312" s="379"/>
      <c r="YO312" s="379"/>
      <c r="YP312" s="379"/>
      <c r="YQ312" s="379"/>
      <c r="YR312" s="379"/>
      <c r="YS312" s="379"/>
      <c r="YT312" s="379"/>
      <c r="YU312" s="379"/>
      <c r="YV312" s="379"/>
      <c r="YW312" s="379"/>
      <c r="YX312" s="379"/>
      <c r="YY312" s="379"/>
      <c r="YZ312" s="379"/>
      <c r="ZA312" s="379"/>
      <c r="ZB312" s="379"/>
      <c r="ZC312" s="379"/>
      <c r="ZD312" s="379"/>
      <c r="ZE312" s="379"/>
      <c r="ZF312" s="379"/>
      <c r="ZG312" s="379"/>
      <c r="ZH312" s="379"/>
      <c r="ZI312" s="379"/>
      <c r="ZJ312" s="379"/>
      <c r="ZK312" s="379"/>
      <c r="ZL312" s="379"/>
      <c r="ZM312" s="379"/>
      <c r="ZN312" s="379"/>
      <c r="ZO312" s="379"/>
      <c r="ZP312" s="379"/>
      <c r="ZQ312" s="379"/>
      <c r="ZR312" s="379"/>
      <c r="ZS312" s="379"/>
      <c r="ZT312" s="379"/>
      <c r="ZU312" s="379"/>
      <c r="ZV312" s="379"/>
      <c r="ZW312" s="379"/>
      <c r="ZX312" s="379"/>
      <c r="ZY312" s="379"/>
      <c r="ZZ312" s="379"/>
      <c r="AAA312" s="379"/>
      <c r="AAB312" s="379"/>
      <c r="AAC312" s="379"/>
      <c r="AAD312" s="379"/>
      <c r="AAE312" s="379"/>
      <c r="AAF312" s="379"/>
      <c r="AAG312" s="379"/>
      <c r="AAH312" s="379"/>
      <c r="AAI312" s="379"/>
      <c r="AAJ312" s="379"/>
      <c r="AAK312" s="379"/>
      <c r="AAL312" s="379"/>
      <c r="AAM312" s="379"/>
      <c r="AAN312" s="379"/>
      <c r="AAO312" s="379"/>
      <c r="AAP312" s="379"/>
      <c r="AAQ312" s="379"/>
      <c r="AAR312" s="379"/>
      <c r="AAS312" s="379"/>
      <c r="AAT312" s="379"/>
      <c r="AAU312" s="379"/>
      <c r="AAV312" s="379"/>
      <c r="AAW312" s="379"/>
      <c r="AAX312" s="379"/>
      <c r="AAY312" s="379"/>
      <c r="AAZ312" s="379"/>
      <c r="ABA312" s="379"/>
      <c r="ABB312" s="379"/>
      <c r="ABC312" s="379"/>
      <c r="ABD312" s="379"/>
      <c r="ABE312" s="379"/>
      <c r="ABF312" s="379"/>
      <c r="ABG312" s="379"/>
      <c r="ABH312" s="379"/>
      <c r="ABI312" s="379"/>
      <c r="ABJ312" s="379"/>
      <c r="ABK312" s="379"/>
      <c r="ABL312" s="379"/>
      <c r="ABM312" s="379"/>
      <c r="ABN312" s="379"/>
      <c r="ABO312" s="379"/>
      <c r="ABP312" s="379"/>
      <c r="ABQ312" s="379"/>
      <c r="ABR312" s="379"/>
      <c r="ABS312" s="379"/>
      <c r="ABT312" s="379"/>
      <c r="ABU312" s="379"/>
      <c r="ABV312" s="379"/>
      <c r="ABW312" s="379"/>
      <c r="ABX312" s="379"/>
      <c r="ABY312" s="379"/>
      <c r="ABZ312" s="379"/>
      <c r="ACA312" s="379"/>
      <c r="ACB312" s="379"/>
      <c r="ACC312" s="379"/>
      <c r="ACD312" s="379"/>
      <c r="ACE312" s="379"/>
      <c r="ACF312" s="379"/>
      <c r="ACG312" s="379"/>
      <c r="ACH312" s="379"/>
      <c r="ACI312" s="379"/>
      <c r="ACJ312" s="379"/>
      <c r="ACK312" s="379"/>
      <c r="ACL312" s="379"/>
      <c r="ACM312" s="379"/>
      <c r="ACN312" s="379"/>
      <c r="ACO312" s="379"/>
      <c r="ACP312" s="379"/>
      <c r="ACQ312" s="379"/>
      <c r="ACR312" s="379"/>
      <c r="ACS312" s="379"/>
      <c r="ACT312" s="379"/>
      <c r="ACU312" s="379"/>
      <c r="ACV312" s="379"/>
      <c r="ACW312" s="379"/>
      <c r="ACX312" s="379"/>
      <c r="ACY312" s="379"/>
      <c r="ACZ312" s="379"/>
      <c r="ADA312" s="379"/>
      <c r="ADB312" s="379"/>
      <c r="ADC312" s="379"/>
      <c r="ADD312" s="379"/>
      <c r="ADE312" s="379"/>
      <c r="ADF312" s="379"/>
      <c r="ADG312" s="379"/>
      <c r="ADH312" s="379"/>
      <c r="ADI312" s="379"/>
      <c r="ADJ312" s="379"/>
      <c r="ADK312" s="379"/>
      <c r="ADL312" s="379"/>
      <c r="ADM312" s="379"/>
      <c r="ADN312" s="379"/>
      <c r="ADO312" s="379"/>
      <c r="ADP312" s="379"/>
      <c r="ADQ312" s="379"/>
      <c r="ADR312" s="379"/>
      <c r="ADS312" s="379"/>
      <c r="ADT312" s="379"/>
      <c r="ADU312" s="379"/>
      <c r="ADV312" s="379"/>
      <c r="ADW312" s="379"/>
      <c r="ADX312" s="379"/>
      <c r="ADY312" s="379"/>
      <c r="ADZ312" s="379"/>
      <c r="AEA312" s="379"/>
      <c r="AEB312" s="379"/>
      <c r="AEC312" s="379"/>
      <c r="AED312" s="379"/>
      <c r="AEE312" s="379"/>
      <c r="AEF312" s="379"/>
      <c r="AEG312" s="379"/>
      <c r="AEH312" s="379"/>
      <c r="AEI312" s="379"/>
      <c r="AEJ312" s="379"/>
      <c r="AEK312" s="379"/>
      <c r="AEL312" s="379"/>
      <c r="AEM312" s="379"/>
      <c r="AEN312" s="379"/>
      <c r="AEO312" s="379"/>
      <c r="AEP312" s="379"/>
      <c r="AEQ312" s="379"/>
      <c r="AER312" s="379"/>
      <c r="AES312" s="379"/>
      <c r="AET312" s="379"/>
      <c r="AEU312" s="379"/>
      <c r="AEV312" s="379"/>
      <c r="AEW312" s="379"/>
      <c r="AEX312" s="379"/>
      <c r="AEY312" s="379"/>
      <c r="AEZ312" s="379"/>
      <c r="AFA312" s="379"/>
      <c r="AFB312" s="379"/>
      <c r="AFC312" s="379"/>
      <c r="AFD312" s="379"/>
      <c r="AFE312" s="379"/>
      <c r="AFF312" s="379"/>
      <c r="AFG312" s="379"/>
      <c r="AFH312" s="379"/>
      <c r="AFI312" s="379"/>
      <c r="AFJ312" s="379"/>
      <c r="AFK312" s="379"/>
      <c r="AFL312" s="379"/>
      <c r="AFM312" s="379"/>
      <c r="AFN312" s="379"/>
      <c r="AFO312" s="379"/>
      <c r="AFP312" s="379"/>
      <c r="AFQ312" s="379"/>
      <c r="AFR312" s="379"/>
      <c r="AFS312" s="379"/>
      <c r="AFT312" s="379"/>
      <c r="AFU312" s="379"/>
      <c r="AFV312" s="379"/>
      <c r="AFW312" s="379"/>
      <c r="AFX312" s="379"/>
      <c r="AFY312" s="379"/>
      <c r="AFZ312" s="379"/>
      <c r="AGA312" s="379"/>
      <c r="AGB312" s="379"/>
      <c r="AGC312" s="379"/>
      <c r="AGD312" s="379"/>
      <c r="AGE312" s="379"/>
      <c r="AGF312" s="379"/>
      <c r="AGG312" s="379"/>
      <c r="AGH312" s="379"/>
      <c r="AGI312" s="379"/>
      <c r="AGJ312" s="379"/>
      <c r="AGK312" s="379"/>
      <c r="AGL312" s="379"/>
      <c r="AGM312" s="379"/>
      <c r="AGN312" s="379"/>
      <c r="AGO312" s="379"/>
      <c r="AGP312" s="379"/>
      <c r="AGQ312" s="379"/>
      <c r="AGR312" s="379"/>
      <c r="AGS312" s="379"/>
      <c r="AGT312" s="379"/>
      <c r="AGU312" s="379"/>
      <c r="AGV312" s="379"/>
      <c r="AGW312" s="379"/>
      <c r="AGX312" s="379"/>
      <c r="AGY312" s="379"/>
      <c r="AGZ312" s="379"/>
      <c r="AHA312" s="379"/>
      <c r="AHB312" s="379"/>
      <c r="AHC312" s="379"/>
      <c r="AHD312" s="379"/>
      <c r="AHE312" s="379"/>
      <c r="AHF312" s="379"/>
      <c r="AHG312" s="379"/>
      <c r="AHH312" s="379"/>
      <c r="AHI312" s="379"/>
      <c r="AHJ312" s="379"/>
      <c r="AHK312" s="379"/>
      <c r="AHL312" s="379"/>
      <c r="AHM312" s="379"/>
      <c r="AHN312" s="379"/>
      <c r="AHO312" s="379"/>
      <c r="AHP312" s="379"/>
      <c r="AHQ312" s="379"/>
      <c r="AHR312" s="379"/>
      <c r="AHS312" s="379"/>
      <c r="AHT312" s="379"/>
      <c r="AHU312" s="379"/>
      <c r="AHV312" s="379"/>
      <c r="AHW312" s="379"/>
      <c r="AHX312" s="379"/>
      <c r="AHY312" s="379"/>
      <c r="AHZ312" s="379"/>
      <c r="AIA312" s="379"/>
      <c r="AIB312" s="379"/>
      <c r="AIC312" s="379"/>
      <c r="AID312" s="379"/>
      <c r="AIE312" s="379"/>
      <c r="AIF312" s="379"/>
      <c r="AIG312" s="379"/>
      <c r="AIH312" s="379"/>
      <c r="AII312" s="379"/>
      <c r="AIJ312" s="379"/>
      <c r="AIK312" s="379"/>
      <c r="AIL312" s="379"/>
      <c r="AIM312" s="379"/>
      <c r="AIN312" s="379"/>
      <c r="AIO312" s="379"/>
      <c r="AIP312" s="379"/>
      <c r="AIQ312" s="379"/>
      <c r="AIR312" s="379"/>
      <c r="AIS312" s="379"/>
      <c r="AIT312" s="379"/>
      <c r="AIU312" s="379"/>
      <c r="AIV312" s="379"/>
      <c r="AIW312" s="379"/>
      <c r="AIX312" s="379"/>
      <c r="AIY312" s="379"/>
      <c r="AIZ312" s="379"/>
      <c r="AJA312" s="379"/>
      <c r="AJB312" s="379"/>
      <c r="AJC312" s="379"/>
      <c r="AJD312" s="379"/>
      <c r="AJE312" s="379"/>
      <c r="AJF312" s="379"/>
      <c r="AJG312" s="379"/>
      <c r="AJH312" s="379"/>
      <c r="AJI312" s="379"/>
      <c r="AJJ312" s="379"/>
      <c r="AJK312" s="379"/>
      <c r="AJL312" s="379"/>
      <c r="AJM312" s="379"/>
      <c r="AJN312" s="379"/>
      <c r="AJO312" s="379"/>
      <c r="AJP312" s="379"/>
      <c r="AJQ312" s="379"/>
      <c r="AJR312" s="379"/>
      <c r="AJS312" s="379"/>
      <c r="AJT312" s="379"/>
      <c r="AJU312" s="379"/>
      <c r="AJV312" s="379"/>
      <c r="AJW312" s="379"/>
      <c r="AJX312" s="379"/>
      <c r="AJY312" s="379"/>
      <c r="AJZ312" s="379"/>
      <c r="AKA312" s="379"/>
      <c r="AKB312" s="379"/>
      <c r="AKC312" s="379"/>
      <c r="AKD312" s="379"/>
      <c r="AKE312" s="379"/>
      <c r="AKF312" s="379"/>
      <c r="AKG312" s="379"/>
      <c r="AKH312" s="379"/>
      <c r="AKI312" s="379"/>
      <c r="AKJ312" s="379"/>
      <c r="AKK312" s="379"/>
      <c r="AKL312" s="379"/>
      <c r="AKM312" s="379"/>
      <c r="AKN312" s="379"/>
      <c r="AKO312" s="379"/>
      <c r="AKP312" s="379"/>
      <c r="AKQ312" s="379"/>
      <c r="AKR312" s="379"/>
      <c r="AKS312" s="379"/>
      <c r="AKT312" s="379"/>
      <c r="AKU312" s="379"/>
      <c r="AKV312" s="379"/>
      <c r="AKW312" s="379"/>
      <c r="AKX312" s="379"/>
      <c r="AKY312" s="379"/>
      <c r="AKZ312" s="379"/>
      <c r="ALA312" s="379"/>
      <c r="ALB312" s="379"/>
      <c r="ALC312" s="379"/>
      <c r="ALD312" s="379"/>
      <c r="ALE312" s="379"/>
      <c r="ALF312" s="379"/>
      <c r="ALG312" s="379"/>
      <c r="ALH312" s="379"/>
      <c r="ALI312" s="379"/>
      <c r="ALJ312" s="379"/>
      <c r="ALK312" s="379"/>
      <c r="ALL312" s="379"/>
      <c r="ALM312" s="379"/>
      <c r="ALN312" s="379"/>
      <c r="ALO312" s="379"/>
      <c r="ALP312" s="379"/>
      <c r="ALQ312" s="379"/>
      <c r="ALR312" s="379"/>
      <c r="ALS312" s="379"/>
      <c r="ALT312" s="379"/>
      <c r="ALU312" s="379"/>
      <c r="ALV312" s="379"/>
      <c r="ALW312" s="379"/>
      <c r="ALX312" s="379"/>
      <c r="ALY312" s="379"/>
      <c r="ALZ312" s="379"/>
      <c r="AMA312" s="379"/>
      <c r="AMB312" s="379"/>
      <c r="AMC312" s="379"/>
      <c r="AMD312" s="379"/>
      <c r="AME312" s="379"/>
      <c r="AMF312" s="379"/>
      <c r="AMG312" s="379"/>
      <c r="AMH312" s="379"/>
      <c r="AMI312" s="379"/>
      <c r="AMJ312" s="379"/>
      <c r="AMK312" s="379"/>
      <c r="AML312" s="379"/>
      <c r="AMM312" s="379"/>
      <c r="AMN312" s="379"/>
      <c r="AMO312" s="379"/>
      <c r="AMP312" s="379"/>
      <c r="AMQ312" s="379"/>
      <c r="AMR312" s="379"/>
      <c r="AMS312" s="379"/>
      <c r="AMT312" s="379"/>
      <c r="AMU312" s="379"/>
    </row>
    <row r="313" spans="1:1035" s="343" customFormat="1" ht="15" x14ac:dyDescent="0.25">
      <c r="A313" s="664">
        <v>45573</v>
      </c>
      <c r="B313" s="665">
        <v>0.1</v>
      </c>
      <c r="C313" s="666">
        <v>0.17599999999999999</v>
      </c>
      <c r="D313" s="667">
        <v>45604</v>
      </c>
      <c r="E313" s="668">
        <v>0</v>
      </c>
      <c r="F313" s="668">
        <v>0.27</v>
      </c>
      <c r="G313" s="669">
        <v>45634</v>
      </c>
      <c r="H313" s="665">
        <v>0</v>
      </c>
      <c r="I313" s="665">
        <v>0.23499999999999999</v>
      </c>
      <c r="J313" s="667">
        <v>45665</v>
      </c>
      <c r="K313" s="668">
        <v>0</v>
      </c>
      <c r="L313" s="670">
        <v>0.20799999999999999</v>
      </c>
      <c r="M313" s="671">
        <v>45696</v>
      </c>
      <c r="N313" s="665">
        <v>2.2000000000000002</v>
      </c>
      <c r="O313" s="665">
        <v>0.28799999999999998</v>
      </c>
      <c r="P313" s="672">
        <v>45724</v>
      </c>
      <c r="Q313" s="673">
        <v>14</v>
      </c>
      <c r="R313" s="674">
        <v>0.23899999999999999</v>
      </c>
      <c r="S313" s="671">
        <v>45755</v>
      </c>
      <c r="T313" s="665">
        <v>0</v>
      </c>
      <c r="U313" s="665">
        <v>0.51300000000000001</v>
      </c>
      <c r="V313" s="675">
        <v>45785</v>
      </c>
      <c r="W313" s="676">
        <v>0</v>
      </c>
      <c r="X313" s="677">
        <v>1.556</v>
      </c>
      <c r="Y313" s="678">
        <v>45816</v>
      </c>
      <c r="Z313" s="676">
        <v>0.1</v>
      </c>
      <c r="AA313" s="677">
        <v>1.915</v>
      </c>
      <c r="AB313" s="679">
        <v>45846</v>
      </c>
      <c r="AC313" s="658"/>
      <c r="AD313" s="658"/>
      <c r="AE313" s="652">
        <v>0</v>
      </c>
      <c r="AF313" s="687">
        <v>0.49399999999999999</v>
      </c>
      <c r="AG313" s="681">
        <v>45877</v>
      </c>
      <c r="AH313" s="681"/>
      <c r="AI313" s="681"/>
      <c r="AJ313" s="381">
        <v>0</v>
      </c>
      <c r="AK313" s="381">
        <v>0.27100000000000002</v>
      </c>
      <c r="AL313" s="383">
        <v>0.14499999999999999</v>
      </c>
      <c r="AM313" s="686"/>
      <c r="AN313" s="686"/>
      <c r="AO313" s="683">
        <v>45908</v>
      </c>
      <c r="AP313" s="652">
        <v>0</v>
      </c>
      <c r="AQ313" s="684">
        <v>0.187</v>
      </c>
      <c r="AR313" s="685"/>
      <c r="AS313" s="685"/>
      <c r="AT313" s="379"/>
      <c r="AU313" s="379"/>
      <c r="AV313" s="379"/>
      <c r="AW313" s="379"/>
      <c r="AX313" s="379"/>
      <c r="AY313" s="379"/>
      <c r="AZ313" s="379"/>
      <c r="BA313" s="379"/>
      <c r="BB313" s="379"/>
      <c r="BC313" s="379"/>
      <c r="BD313" s="379"/>
      <c r="BE313" s="379"/>
      <c r="BF313" s="379"/>
      <c r="BG313" s="379"/>
      <c r="BH313" s="379"/>
      <c r="BI313" s="379"/>
      <c r="BJ313" s="379"/>
      <c r="BK313" s="379"/>
      <c r="BL313" s="379"/>
      <c r="BM313" s="379"/>
      <c r="BN313" s="379"/>
      <c r="BO313" s="379"/>
      <c r="BP313" s="379"/>
      <c r="BQ313" s="379"/>
      <c r="BR313" s="379"/>
      <c r="BS313" s="379"/>
      <c r="BT313" s="379"/>
      <c r="BU313" s="379"/>
      <c r="BV313" s="379"/>
      <c r="BW313" s="379"/>
      <c r="BX313" s="379"/>
      <c r="BY313" s="379"/>
      <c r="BZ313" s="379"/>
      <c r="CA313" s="379"/>
      <c r="CB313" s="379"/>
      <c r="CC313" s="379"/>
      <c r="CD313" s="379"/>
      <c r="CE313" s="379"/>
      <c r="CF313" s="379"/>
      <c r="CG313" s="379"/>
      <c r="CH313" s="379"/>
      <c r="CI313" s="379"/>
      <c r="CJ313" s="379"/>
      <c r="CK313" s="379"/>
      <c r="CL313" s="379"/>
      <c r="CM313" s="379"/>
      <c r="CN313" s="379"/>
      <c r="CO313" s="379"/>
      <c r="CP313" s="379"/>
      <c r="CQ313" s="379"/>
      <c r="CR313" s="379"/>
      <c r="CS313" s="379"/>
      <c r="CT313" s="379"/>
      <c r="CU313" s="379"/>
      <c r="CV313" s="379"/>
      <c r="CW313" s="379"/>
      <c r="CX313" s="379"/>
      <c r="CY313" s="379"/>
      <c r="CZ313" s="379"/>
      <c r="DA313" s="379"/>
      <c r="DB313" s="379"/>
      <c r="DC313" s="379"/>
      <c r="DD313" s="379"/>
      <c r="DE313" s="379"/>
      <c r="DF313" s="379"/>
      <c r="DG313" s="379"/>
      <c r="DH313" s="379"/>
      <c r="DI313" s="379"/>
      <c r="DJ313" s="379"/>
      <c r="DK313" s="379"/>
      <c r="DL313" s="379"/>
      <c r="DM313" s="379"/>
      <c r="DN313" s="379"/>
      <c r="DO313" s="379"/>
      <c r="DP313" s="379"/>
      <c r="DQ313" s="379"/>
      <c r="DR313" s="379"/>
      <c r="DS313" s="379"/>
      <c r="DT313" s="379"/>
      <c r="DU313" s="379"/>
      <c r="DV313" s="379"/>
      <c r="DW313" s="379"/>
      <c r="DX313" s="379"/>
      <c r="DY313" s="379"/>
      <c r="DZ313" s="379"/>
      <c r="EA313" s="379"/>
      <c r="EB313" s="379"/>
      <c r="EC313" s="379"/>
      <c r="ED313" s="379"/>
      <c r="EE313" s="379"/>
      <c r="EF313" s="379"/>
      <c r="EG313" s="379"/>
      <c r="EH313" s="379"/>
      <c r="EI313" s="379"/>
      <c r="EJ313" s="379"/>
      <c r="EK313" s="379"/>
      <c r="EL313" s="379"/>
      <c r="EM313" s="379"/>
      <c r="EN313" s="379"/>
      <c r="EO313" s="379"/>
      <c r="EP313" s="379"/>
      <c r="EQ313" s="379"/>
      <c r="ER313" s="379"/>
      <c r="ES313" s="379"/>
      <c r="ET313" s="379"/>
      <c r="EU313" s="379"/>
      <c r="EV313" s="379"/>
      <c r="EW313" s="379"/>
      <c r="EX313" s="379"/>
      <c r="EY313" s="379"/>
      <c r="EZ313" s="379"/>
      <c r="FA313" s="379"/>
      <c r="FB313" s="379"/>
      <c r="FC313" s="379"/>
      <c r="FD313" s="379"/>
      <c r="FE313" s="379"/>
      <c r="FF313" s="379"/>
      <c r="FG313" s="379"/>
      <c r="FH313" s="379"/>
      <c r="FI313" s="379"/>
      <c r="FJ313" s="379"/>
      <c r="FK313" s="379"/>
      <c r="FL313" s="379"/>
      <c r="FM313" s="379"/>
      <c r="FN313" s="379"/>
      <c r="FO313" s="379"/>
      <c r="FP313" s="379"/>
      <c r="FQ313" s="379"/>
      <c r="FR313" s="379"/>
      <c r="FS313" s="379"/>
      <c r="FT313" s="379"/>
      <c r="FU313" s="379"/>
      <c r="FV313" s="379"/>
      <c r="FW313" s="379"/>
      <c r="FX313" s="379"/>
      <c r="FY313" s="379"/>
      <c r="FZ313" s="379"/>
      <c r="GA313" s="379"/>
      <c r="GB313" s="379"/>
      <c r="GC313" s="379"/>
      <c r="GD313" s="379"/>
      <c r="GE313" s="379"/>
      <c r="GF313" s="379"/>
      <c r="GG313" s="379"/>
      <c r="GH313" s="379"/>
      <c r="GI313" s="379"/>
      <c r="GJ313" s="379"/>
      <c r="GK313" s="379"/>
      <c r="GL313" s="379"/>
      <c r="GM313" s="379"/>
      <c r="GN313" s="379"/>
      <c r="GO313" s="379"/>
      <c r="GP313" s="379"/>
      <c r="GQ313" s="379"/>
      <c r="GR313" s="379"/>
      <c r="GS313" s="379"/>
      <c r="GT313" s="379"/>
      <c r="GU313" s="379"/>
      <c r="GV313" s="379"/>
      <c r="GW313" s="379"/>
      <c r="GX313" s="379"/>
      <c r="GY313" s="379"/>
      <c r="GZ313" s="379"/>
      <c r="HA313" s="379"/>
      <c r="HB313" s="379"/>
      <c r="HC313" s="379"/>
      <c r="HD313" s="379"/>
      <c r="HE313" s="379"/>
      <c r="HF313" s="379"/>
      <c r="HG313" s="379"/>
      <c r="HH313" s="379"/>
      <c r="HI313" s="379"/>
      <c r="HJ313" s="379"/>
      <c r="HK313" s="379"/>
      <c r="HL313" s="379"/>
      <c r="HM313" s="379"/>
      <c r="HN313" s="379"/>
      <c r="HO313" s="379"/>
      <c r="HP313" s="379"/>
      <c r="HQ313" s="379"/>
      <c r="HR313" s="379"/>
      <c r="HS313" s="379"/>
      <c r="HT313" s="379"/>
      <c r="HU313" s="379"/>
      <c r="HV313" s="379"/>
      <c r="HW313" s="379"/>
      <c r="HX313" s="379"/>
      <c r="HY313" s="379"/>
      <c r="HZ313" s="379"/>
      <c r="IA313" s="379"/>
      <c r="IB313" s="379"/>
      <c r="IC313" s="379"/>
      <c r="ID313" s="379"/>
      <c r="IE313" s="379"/>
      <c r="IF313" s="379"/>
      <c r="IG313" s="379"/>
      <c r="IH313" s="379"/>
      <c r="II313" s="379"/>
      <c r="IJ313" s="379"/>
      <c r="IK313" s="379"/>
      <c r="IL313" s="379"/>
      <c r="IM313" s="379"/>
      <c r="IN313" s="379"/>
      <c r="IO313" s="379"/>
      <c r="IP313" s="379"/>
      <c r="IQ313" s="379"/>
      <c r="IR313" s="379"/>
      <c r="IS313" s="379"/>
      <c r="IT313" s="379"/>
      <c r="IU313" s="379"/>
      <c r="IV313" s="379"/>
      <c r="IW313" s="379"/>
      <c r="IX313" s="379"/>
      <c r="IY313" s="379"/>
      <c r="IZ313" s="379"/>
      <c r="JA313" s="379"/>
      <c r="JB313" s="379"/>
      <c r="JC313" s="379"/>
      <c r="JD313" s="379"/>
      <c r="JE313" s="379"/>
      <c r="JF313" s="379"/>
      <c r="JG313" s="379"/>
      <c r="JH313" s="379"/>
      <c r="JI313" s="379"/>
      <c r="JJ313" s="379"/>
      <c r="JK313" s="379"/>
      <c r="JL313" s="379"/>
      <c r="JM313" s="379"/>
      <c r="JN313" s="379"/>
      <c r="JO313" s="379"/>
      <c r="JP313" s="379"/>
      <c r="JQ313" s="379"/>
      <c r="JR313" s="379"/>
      <c r="JS313" s="379"/>
      <c r="JT313" s="379"/>
      <c r="JU313" s="379"/>
      <c r="JV313" s="379"/>
      <c r="JW313" s="379"/>
      <c r="JX313" s="379"/>
      <c r="JY313" s="379"/>
      <c r="JZ313" s="379"/>
      <c r="KA313" s="379"/>
      <c r="KB313" s="379"/>
      <c r="KC313" s="379"/>
      <c r="KD313" s="379"/>
      <c r="KE313" s="379"/>
      <c r="KF313" s="379"/>
      <c r="KG313" s="379"/>
      <c r="KH313" s="379"/>
      <c r="KI313" s="379"/>
      <c r="KJ313" s="379"/>
      <c r="KK313" s="379"/>
      <c r="KL313" s="379"/>
      <c r="KM313" s="379"/>
      <c r="KN313" s="379"/>
      <c r="KO313" s="379"/>
      <c r="KP313" s="379"/>
      <c r="KQ313" s="379"/>
      <c r="KR313" s="379"/>
      <c r="KS313" s="379"/>
      <c r="KT313" s="379"/>
      <c r="KU313" s="379"/>
      <c r="KV313" s="379"/>
      <c r="KW313" s="379"/>
      <c r="KX313" s="379"/>
      <c r="KY313" s="379"/>
      <c r="KZ313" s="379"/>
      <c r="LA313" s="379"/>
      <c r="LB313" s="379"/>
      <c r="LC313" s="379"/>
      <c r="LD313" s="379"/>
      <c r="LE313" s="379"/>
      <c r="LF313" s="379"/>
      <c r="LG313" s="379"/>
      <c r="LH313" s="379"/>
      <c r="LI313" s="379"/>
      <c r="LJ313" s="379"/>
      <c r="LK313" s="379"/>
      <c r="LL313" s="379"/>
      <c r="LM313" s="379"/>
      <c r="LN313" s="379"/>
      <c r="LO313" s="379"/>
      <c r="LP313" s="379"/>
      <c r="LQ313" s="379"/>
      <c r="LR313" s="379"/>
      <c r="LS313" s="379"/>
      <c r="LT313" s="379"/>
      <c r="LU313" s="379"/>
      <c r="LV313" s="379"/>
      <c r="LW313" s="379"/>
      <c r="LX313" s="379"/>
      <c r="LY313" s="379"/>
      <c r="LZ313" s="379"/>
      <c r="MA313" s="379"/>
      <c r="MB313" s="379"/>
      <c r="MC313" s="379"/>
      <c r="MD313" s="379"/>
      <c r="ME313" s="379"/>
      <c r="MF313" s="379"/>
      <c r="MG313" s="379"/>
      <c r="MH313" s="379"/>
      <c r="MI313" s="379"/>
      <c r="MJ313" s="379"/>
      <c r="MK313" s="379"/>
      <c r="ML313" s="379"/>
      <c r="MM313" s="379"/>
      <c r="MN313" s="379"/>
      <c r="MO313" s="379"/>
      <c r="MP313" s="379"/>
      <c r="MQ313" s="379"/>
      <c r="MR313" s="379"/>
      <c r="MS313" s="379"/>
      <c r="MT313" s="379"/>
      <c r="MU313" s="379"/>
      <c r="MV313" s="379"/>
      <c r="MW313" s="379"/>
      <c r="MX313" s="379"/>
      <c r="MY313" s="379"/>
      <c r="MZ313" s="379"/>
      <c r="NA313" s="379"/>
      <c r="NB313" s="379"/>
      <c r="NC313" s="379"/>
      <c r="ND313" s="379"/>
      <c r="NE313" s="379"/>
      <c r="NF313" s="379"/>
      <c r="NG313" s="379"/>
      <c r="NH313" s="379"/>
      <c r="NI313" s="379"/>
      <c r="NJ313" s="379"/>
      <c r="NK313" s="379"/>
      <c r="NL313" s="379"/>
      <c r="NM313" s="379"/>
      <c r="NN313" s="379"/>
      <c r="NO313" s="379"/>
      <c r="NP313" s="379"/>
      <c r="NQ313" s="379"/>
      <c r="NR313" s="379"/>
      <c r="NS313" s="379"/>
      <c r="NT313" s="379"/>
      <c r="NU313" s="379"/>
      <c r="NV313" s="379"/>
      <c r="NW313" s="379"/>
      <c r="NX313" s="379"/>
      <c r="NY313" s="379"/>
      <c r="NZ313" s="379"/>
      <c r="OA313" s="379"/>
      <c r="OB313" s="379"/>
      <c r="OC313" s="379"/>
      <c r="OD313" s="379"/>
      <c r="OE313" s="379"/>
      <c r="OF313" s="379"/>
      <c r="OG313" s="379"/>
      <c r="OH313" s="379"/>
      <c r="OI313" s="379"/>
      <c r="OJ313" s="379"/>
      <c r="OK313" s="379"/>
      <c r="OL313" s="379"/>
      <c r="OM313" s="379"/>
      <c r="ON313" s="379"/>
      <c r="OO313" s="379"/>
      <c r="OP313" s="379"/>
      <c r="OQ313" s="379"/>
      <c r="OR313" s="379"/>
      <c r="OS313" s="379"/>
      <c r="OT313" s="379"/>
      <c r="OU313" s="379"/>
      <c r="OV313" s="379"/>
      <c r="OW313" s="379"/>
      <c r="OX313" s="379"/>
      <c r="OY313" s="379"/>
      <c r="OZ313" s="379"/>
      <c r="PA313" s="379"/>
      <c r="PB313" s="379"/>
      <c r="PC313" s="379"/>
      <c r="PD313" s="379"/>
      <c r="PE313" s="379"/>
      <c r="PF313" s="379"/>
      <c r="PG313" s="379"/>
      <c r="PH313" s="379"/>
      <c r="PI313" s="379"/>
      <c r="PJ313" s="379"/>
      <c r="PK313" s="379"/>
      <c r="PL313" s="379"/>
      <c r="PM313" s="379"/>
      <c r="PN313" s="379"/>
      <c r="PO313" s="379"/>
      <c r="PP313" s="379"/>
      <c r="PQ313" s="379"/>
      <c r="PR313" s="379"/>
      <c r="PS313" s="379"/>
      <c r="PT313" s="379"/>
      <c r="PU313" s="379"/>
      <c r="PV313" s="379"/>
      <c r="PW313" s="379"/>
      <c r="PX313" s="379"/>
      <c r="PY313" s="379"/>
      <c r="PZ313" s="379"/>
      <c r="QA313" s="379"/>
      <c r="QB313" s="379"/>
      <c r="QC313" s="379"/>
      <c r="QD313" s="379"/>
      <c r="QE313" s="379"/>
      <c r="QF313" s="379"/>
      <c r="QG313" s="379"/>
      <c r="QH313" s="379"/>
      <c r="QI313" s="379"/>
      <c r="QJ313" s="379"/>
      <c r="QK313" s="379"/>
      <c r="QL313" s="379"/>
      <c r="QM313" s="379"/>
      <c r="QN313" s="379"/>
      <c r="QO313" s="379"/>
      <c r="QP313" s="379"/>
      <c r="QQ313" s="379"/>
      <c r="QR313" s="379"/>
      <c r="QS313" s="379"/>
      <c r="QT313" s="379"/>
      <c r="QU313" s="379"/>
      <c r="QV313" s="379"/>
      <c r="QW313" s="379"/>
      <c r="QX313" s="379"/>
      <c r="QY313" s="379"/>
      <c r="QZ313" s="379"/>
      <c r="RA313" s="379"/>
      <c r="RB313" s="379"/>
      <c r="RC313" s="379"/>
      <c r="RD313" s="379"/>
      <c r="RE313" s="379"/>
      <c r="RF313" s="379"/>
      <c r="RG313" s="379"/>
      <c r="RH313" s="379"/>
      <c r="RI313" s="379"/>
      <c r="RJ313" s="379"/>
      <c r="RK313" s="379"/>
      <c r="RL313" s="379"/>
      <c r="RM313" s="379"/>
      <c r="RN313" s="379"/>
      <c r="RO313" s="379"/>
      <c r="RP313" s="379"/>
      <c r="RQ313" s="379"/>
      <c r="RR313" s="379"/>
      <c r="RS313" s="379"/>
      <c r="RT313" s="379"/>
      <c r="RU313" s="379"/>
      <c r="RV313" s="379"/>
      <c r="RW313" s="379"/>
      <c r="RX313" s="379"/>
      <c r="RY313" s="379"/>
      <c r="RZ313" s="379"/>
      <c r="SA313" s="379"/>
      <c r="SB313" s="379"/>
      <c r="SC313" s="379"/>
      <c r="SD313" s="379"/>
      <c r="SE313" s="379"/>
      <c r="SF313" s="379"/>
      <c r="SG313" s="379"/>
      <c r="SH313" s="379"/>
      <c r="SI313" s="379"/>
      <c r="SJ313" s="379"/>
      <c r="SK313" s="379"/>
      <c r="SL313" s="379"/>
      <c r="SM313" s="379"/>
      <c r="SN313" s="379"/>
      <c r="SO313" s="379"/>
      <c r="SP313" s="379"/>
      <c r="SQ313" s="379"/>
      <c r="SR313" s="379"/>
      <c r="SS313" s="379"/>
      <c r="ST313" s="379"/>
      <c r="SU313" s="379"/>
      <c r="SV313" s="379"/>
      <c r="SW313" s="379"/>
      <c r="SX313" s="379"/>
      <c r="SY313" s="379"/>
      <c r="SZ313" s="379"/>
      <c r="TA313" s="379"/>
      <c r="TB313" s="379"/>
      <c r="TC313" s="379"/>
      <c r="TD313" s="379"/>
      <c r="TE313" s="379"/>
      <c r="TF313" s="379"/>
      <c r="TG313" s="379"/>
      <c r="TH313" s="379"/>
      <c r="TI313" s="379"/>
      <c r="TJ313" s="379"/>
      <c r="TK313" s="379"/>
      <c r="TL313" s="379"/>
      <c r="TM313" s="379"/>
      <c r="TN313" s="379"/>
      <c r="TO313" s="379"/>
      <c r="TP313" s="379"/>
      <c r="TQ313" s="379"/>
      <c r="TR313" s="379"/>
      <c r="TS313" s="379"/>
      <c r="TT313" s="379"/>
      <c r="TU313" s="379"/>
      <c r="TV313" s="379"/>
      <c r="TW313" s="379"/>
      <c r="TX313" s="379"/>
      <c r="TY313" s="379"/>
      <c r="TZ313" s="379"/>
      <c r="UA313" s="379"/>
      <c r="UB313" s="379"/>
      <c r="UC313" s="379"/>
      <c r="UD313" s="379"/>
      <c r="UE313" s="379"/>
      <c r="UF313" s="379"/>
      <c r="UG313" s="379"/>
      <c r="UH313" s="379"/>
      <c r="UI313" s="379"/>
      <c r="UJ313" s="379"/>
      <c r="UK313" s="379"/>
      <c r="UL313" s="379"/>
      <c r="UM313" s="379"/>
      <c r="UN313" s="379"/>
      <c r="UO313" s="379"/>
      <c r="UP313" s="379"/>
      <c r="UQ313" s="379"/>
      <c r="UR313" s="379"/>
      <c r="US313" s="379"/>
      <c r="UT313" s="379"/>
      <c r="UU313" s="379"/>
      <c r="UV313" s="379"/>
      <c r="UW313" s="379"/>
      <c r="UX313" s="379"/>
      <c r="UY313" s="379"/>
      <c r="UZ313" s="379"/>
      <c r="VA313" s="379"/>
      <c r="VB313" s="379"/>
      <c r="VC313" s="379"/>
      <c r="VD313" s="379"/>
      <c r="VE313" s="379"/>
      <c r="VF313" s="379"/>
      <c r="VG313" s="379"/>
      <c r="VH313" s="379"/>
      <c r="VI313" s="379"/>
      <c r="VJ313" s="379"/>
      <c r="VK313" s="379"/>
      <c r="VL313" s="379"/>
      <c r="VM313" s="379"/>
      <c r="VN313" s="379"/>
      <c r="VO313" s="379"/>
      <c r="VP313" s="379"/>
      <c r="VQ313" s="379"/>
      <c r="VR313" s="379"/>
      <c r="VS313" s="379"/>
      <c r="VT313" s="379"/>
      <c r="VU313" s="379"/>
      <c r="VV313" s="379"/>
      <c r="VW313" s="379"/>
      <c r="VX313" s="379"/>
      <c r="VY313" s="379"/>
      <c r="VZ313" s="379"/>
      <c r="WA313" s="379"/>
      <c r="WB313" s="379"/>
      <c r="WC313" s="379"/>
      <c r="WD313" s="379"/>
      <c r="WE313" s="379"/>
      <c r="WF313" s="379"/>
      <c r="WG313" s="379"/>
      <c r="WH313" s="379"/>
      <c r="WI313" s="379"/>
      <c r="WJ313" s="379"/>
      <c r="WK313" s="379"/>
      <c r="WL313" s="379"/>
      <c r="WM313" s="379"/>
      <c r="WN313" s="379"/>
      <c r="WO313" s="379"/>
      <c r="WP313" s="379"/>
      <c r="WQ313" s="379"/>
      <c r="WR313" s="379"/>
      <c r="WS313" s="379"/>
      <c r="WT313" s="379"/>
      <c r="WU313" s="379"/>
      <c r="WV313" s="379"/>
      <c r="WW313" s="379"/>
      <c r="WX313" s="379"/>
      <c r="WY313" s="379"/>
      <c r="WZ313" s="379"/>
      <c r="XA313" s="379"/>
      <c r="XB313" s="379"/>
      <c r="XC313" s="379"/>
      <c r="XD313" s="379"/>
      <c r="XE313" s="379"/>
      <c r="XF313" s="379"/>
      <c r="XG313" s="379"/>
      <c r="XH313" s="379"/>
      <c r="XI313" s="379"/>
      <c r="XJ313" s="379"/>
      <c r="XK313" s="379"/>
      <c r="XL313" s="379"/>
      <c r="XM313" s="379"/>
      <c r="XN313" s="379"/>
      <c r="XO313" s="379"/>
      <c r="XP313" s="379"/>
      <c r="XQ313" s="379"/>
      <c r="XR313" s="379"/>
      <c r="XS313" s="379"/>
      <c r="XT313" s="379"/>
      <c r="XU313" s="379"/>
      <c r="XV313" s="379"/>
      <c r="XW313" s="379"/>
      <c r="XX313" s="379"/>
      <c r="XY313" s="379"/>
      <c r="XZ313" s="379"/>
      <c r="YA313" s="379"/>
      <c r="YB313" s="379"/>
      <c r="YC313" s="379"/>
      <c r="YD313" s="379"/>
      <c r="YE313" s="379"/>
      <c r="YF313" s="379"/>
      <c r="YG313" s="379"/>
      <c r="YH313" s="379"/>
      <c r="YI313" s="379"/>
      <c r="YJ313" s="379"/>
      <c r="YK313" s="379"/>
      <c r="YL313" s="379"/>
      <c r="YM313" s="379"/>
      <c r="YN313" s="379"/>
      <c r="YO313" s="379"/>
      <c r="YP313" s="379"/>
      <c r="YQ313" s="379"/>
      <c r="YR313" s="379"/>
      <c r="YS313" s="379"/>
      <c r="YT313" s="379"/>
      <c r="YU313" s="379"/>
      <c r="YV313" s="379"/>
      <c r="YW313" s="379"/>
      <c r="YX313" s="379"/>
      <c r="YY313" s="379"/>
      <c r="YZ313" s="379"/>
      <c r="ZA313" s="379"/>
      <c r="ZB313" s="379"/>
      <c r="ZC313" s="379"/>
      <c r="ZD313" s="379"/>
      <c r="ZE313" s="379"/>
      <c r="ZF313" s="379"/>
      <c r="ZG313" s="379"/>
      <c r="ZH313" s="379"/>
      <c r="ZI313" s="379"/>
      <c r="ZJ313" s="379"/>
      <c r="ZK313" s="379"/>
      <c r="ZL313" s="379"/>
      <c r="ZM313" s="379"/>
      <c r="ZN313" s="379"/>
      <c r="ZO313" s="379"/>
      <c r="ZP313" s="379"/>
      <c r="ZQ313" s="379"/>
      <c r="ZR313" s="379"/>
      <c r="ZS313" s="379"/>
      <c r="ZT313" s="379"/>
      <c r="ZU313" s="379"/>
      <c r="ZV313" s="379"/>
      <c r="ZW313" s="379"/>
      <c r="ZX313" s="379"/>
      <c r="ZY313" s="379"/>
      <c r="ZZ313" s="379"/>
      <c r="AAA313" s="379"/>
      <c r="AAB313" s="379"/>
      <c r="AAC313" s="379"/>
      <c r="AAD313" s="379"/>
      <c r="AAE313" s="379"/>
      <c r="AAF313" s="379"/>
      <c r="AAG313" s="379"/>
      <c r="AAH313" s="379"/>
      <c r="AAI313" s="379"/>
      <c r="AAJ313" s="379"/>
      <c r="AAK313" s="379"/>
      <c r="AAL313" s="379"/>
      <c r="AAM313" s="379"/>
      <c r="AAN313" s="379"/>
      <c r="AAO313" s="379"/>
      <c r="AAP313" s="379"/>
      <c r="AAQ313" s="379"/>
      <c r="AAR313" s="379"/>
      <c r="AAS313" s="379"/>
      <c r="AAT313" s="379"/>
      <c r="AAU313" s="379"/>
      <c r="AAV313" s="379"/>
      <c r="AAW313" s="379"/>
      <c r="AAX313" s="379"/>
      <c r="AAY313" s="379"/>
      <c r="AAZ313" s="379"/>
      <c r="ABA313" s="379"/>
      <c r="ABB313" s="379"/>
      <c r="ABC313" s="379"/>
      <c r="ABD313" s="379"/>
      <c r="ABE313" s="379"/>
      <c r="ABF313" s="379"/>
      <c r="ABG313" s="379"/>
      <c r="ABH313" s="379"/>
      <c r="ABI313" s="379"/>
      <c r="ABJ313" s="379"/>
      <c r="ABK313" s="379"/>
      <c r="ABL313" s="379"/>
      <c r="ABM313" s="379"/>
      <c r="ABN313" s="379"/>
      <c r="ABO313" s="379"/>
      <c r="ABP313" s="379"/>
      <c r="ABQ313" s="379"/>
      <c r="ABR313" s="379"/>
      <c r="ABS313" s="379"/>
      <c r="ABT313" s="379"/>
      <c r="ABU313" s="379"/>
      <c r="ABV313" s="379"/>
      <c r="ABW313" s="379"/>
      <c r="ABX313" s="379"/>
      <c r="ABY313" s="379"/>
      <c r="ABZ313" s="379"/>
      <c r="ACA313" s="379"/>
      <c r="ACB313" s="379"/>
      <c r="ACC313" s="379"/>
      <c r="ACD313" s="379"/>
      <c r="ACE313" s="379"/>
      <c r="ACF313" s="379"/>
      <c r="ACG313" s="379"/>
      <c r="ACH313" s="379"/>
      <c r="ACI313" s="379"/>
      <c r="ACJ313" s="379"/>
      <c r="ACK313" s="379"/>
      <c r="ACL313" s="379"/>
      <c r="ACM313" s="379"/>
      <c r="ACN313" s="379"/>
      <c r="ACO313" s="379"/>
      <c r="ACP313" s="379"/>
      <c r="ACQ313" s="379"/>
      <c r="ACR313" s="379"/>
      <c r="ACS313" s="379"/>
      <c r="ACT313" s="379"/>
      <c r="ACU313" s="379"/>
      <c r="ACV313" s="379"/>
      <c r="ACW313" s="379"/>
      <c r="ACX313" s="379"/>
      <c r="ACY313" s="379"/>
      <c r="ACZ313" s="379"/>
      <c r="ADA313" s="379"/>
      <c r="ADB313" s="379"/>
      <c r="ADC313" s="379"/>
      <c r="ADD313" s="379"/>
      <c r="ADE313" s="379"/>
      <c r="ADF313" s="379"/>
      <c r="ADG313" s="379"/>
      <c r="ADH313" s="379"/>
      <c r="ADI313" s="379"/>
      <c r="ADJ313" s="379"/>
      <c r="ADK313" s="379"/>
      <c r="ADL313" s="379"/>
      <c r="ADM313" s="379"/>
      <c r="ADN313" s="379"/>
      <c r="ADO313" s="379"/>
      <c r="ADP313" s="379"/>
      <c r="ADQ313" s="379"/>
      <c r="ADR313" s="379"/>
      <c r="ADS313" s="379"/>
      <c r="ADT313" s="379"/>
      <c r="ADU313" s="379"/>
      <c r="ADV313" s="379"/>
      <c r="ADW313" s="379"/>
      <c r="ADX313" s="379"/>
      <c r="ADY313" s="379"/>
      <c r="ADZ313" s="379"/>
      <c r="AEA313" s="379"/>
      <c r="AEB313" s="379"/>
      <c r="AEC313" s="379"/>
      <c r="AED313" s="379"/>
      <c r="AEE313" s="379"/>
      <c r="AEF313" s="379"/>
      <c r="AEG313" s="379"/>
      <c r="AEH313" s="379"/>
      <c r="AEI313" s="379"/>
      <c r="AEJ313" s="379"/>
      <c r="AEK313" s="379"/>
      <c r="AEL313" s="379"/>
      <c r="AEM313" s="379"/>
      <c r="AEN313" s="379"/>
      <c r="AEO313" s="379"/>
      <c r="AEP313" s="379"/>
      <c r="AEQ313" s="379"/>
      <c r="AER313" s="379"/>
      <c r="AES313" s="379"/>
      <c r="AET313" s="379"/>
      <c r="AEU313" s="379"/>
      <c r="AEV313" s="379"/>
      <c r="AEW313" s="379"/>
      <c r="AEX313" s="379"/>
      <c r="AEY313" s="379"/>
      <c r="AEZ313" s="379"/>
      <c r="AFA313" s="379"/>
      <c r="AFB313" s="379"/>
      <c r="AFC313" s="379"/>
      <c r="AFD313" s="379"/>
      <c r="AFE313" s="379"/>
      <c r="AFF313" s="379"/>
      <c r="AFG313" s="379"/>
      <c r="AFH313" s="379"/>
      <c r="AFI313" s="379"/>
      <c r="AFJ313" s="379"/>
      <c r="AFK313" s="379"/>
      <c r="AFL313" s="379"/>
      <c r="AFM313" s="379"/>
      <c r="AFN313" s="379"/>
      <c r="AFO313" s="379"/>
      <c r="AFP313" s="379"/>
      <c r="AFQ313" s="379"/>
      <c r="AFR313" s="379"/>
      <c r="AFS313" s="379"/>
      <c r="AFT313" s="379"/>
      <c r="AFU313" s="379"/>
      <c r="AFV313" s="379"/>
      <c r="AFW313" s="379"/>
      <c r="AFX313" s="379"/>
      <c r="AFY313" s="379"/>
      <c r="AFZ313" s="379"/>
      <c r="AGA313" s="379"/>
      <c r="AGB313" s="379"/>
      <c r="AGC313" s="379"/>
      <c r="AGD313" s="379"/>
      <c r="AGE313" s="379"/>
      <c r="AGF313" s="379"/>
      <c r="AGG313" s="379"/>
      <c r="AGH313" s="379"/>
      <c r="AGI313" s="379"/>
      <c r="AGJ313" s="379"/>
      <c r="AGK313" s="379"/>
      <c r="AGL313" s="379"/>
      <c r="AGM313" s="379"/>
      <c r="AGN313" s="379"/>
      <c r="AGO313" s="379"/>
      <c r="AGP313" s="379"/>
      <c r="AGQ313" s="379"/>
      <c r="AGR313" s="379"/>
      <c r="AGS313" s="379"/>
      <c r="AGT313" s="379"/>
      <c r="AGU313" s="379"/>
      <c r="AGV313" s="379"/>
      <c r="AGW313" s="379"/>
      <c r="AGX313" s="379"/>
      <c r="AGY313" s="379"/>
      <c r="AGZ313" s="379"/>
      <c r="AHA313" s="379"/>
      <c r="AHB313" s="379"/>
      <c r="AHC313" s="379"/>
      <c r="AHD313" s="379"/>
      <c r="AHE313" s="379"/>
      <c r="AHF313" s="379"/>
      <c r="AHG313" s="379"/>
      <c r="AHH313" s="379"/>
      <c r="AHI313" s="379"/>
      <c r="AHJ313" s="379"/>
      <c r="AHK313" s="379"/>
      <c r="AHL313" s="379"/>
      <c r="AHM313" s="379"/>
      <c r="AHN313" s="379"/>
      <c r="AHO313" s="379"/>
      <c r="AHP313" s="379"/>
      <c r="AHQ313" s="379"/>
      <c r="AHR313" s="379"/>
      <c r="AHS313" s="379"/>
      <c r="AHT313" s="379"/>
      <c r="AHU313" s="379"/>
      <c r="AHV313" s="379"/>
      <c r="AHW313" s="379"/>
      <c r="AHX313" s="379"/>
      <c r="AHY313" s="379"/>
      <c r="AHZ313" s="379"/>
      <c r="AIA313" s="379"/>
      <c r="AIB313" s="379"/>
      <c r="AIC313" s="379"/>
      <c r="AID313" s="379"/>
      <c r="AIE313" s="379"/>
      <c r="AIF313" s="379"/>
      <c r="AIG313" s="379"/>
      <c r="AIH313" s="379"/>
      <c r="AII313" s="379"/>
      <c r="AIJ313" s="379"/>
      <c r="AIK313" s="379"/>
      <c r="AIL313" s="379"/>
      <c r="AIM313" s="379"/>
      <c r="AIN313" s="379"/>
      <c r="AIO313" s="379"/>
      <c r="AIP313" s="379"/>
      <c r="AIQ313" s="379"/>
      <c r="AIR313" s="379"/>
      <c r="AIS313" s="379"/>
      <c r="AIT313" s="379"/>
      <c r="AIU313" s="379"/>
      <c r="AIV313" s="379"/>
      <c r="AIW313" s="379"/>
      <c r="AIX313" s="379"/>
      <c r="AIY313" s="379"/>
      <c r="AIZ313" s="379"/>
      <c r="AJA313" s="379"/>
      <c r="AJB313" s="379"/>
      <c r="AJC313" s="379"/>
      <c r="AJD313" s="379"/>
      <c r="AJE313" s="379"/>
      <c r="AJF313" s="379"/>
      <c r="AJG313" s="379"/>
      <c r="AJH313" s="379"/>
      <c r="AJI313" s="379"/>
      <c r="AJJ313" s="379"/>
      <c r="AJK313" s="379"/>
      <c r="AJL313" s="379"/>
      <c r="AJM313" s="379"/>
      <c r="AJN313" s="379"/>
      <c r="AJO313" s="379"/>
      <c r="AJP313" s="379"/>
      <c r="AJQ313" s="379"/>
      <c r="AJR313" s="379"/>
      <c r="AJS313" s="379"/>
      <c r="AJT313" s="379"/>
      <c r="AJU313" s="379"/>
      <c r="AJV313" s="379"/>
      <c r="AJW313" s="379"/>
      <c r="AJX313" s="379"/>
      <c r="AJY313" s="379"/>
      <c r="AJZ313" s="379"/>
      <c r="AKA313" s="379"/>
      <c r="AKB313" s="379"/>
      <c r="AKC313" s="379"/>
      <c r="AKD313" s="379"/>
      <c r="AKE313" s="379"/>
      <c r="AKF313" s="379"/>
      <c r="AKG313" s="379"/>
      <c r="AKH313" s="379"/>
      <c r="AKI313" s="379"/>
      <c r="AKJ313" s="379"/>
      <c r="AKK313" s="379"/>
      <c r="AKL313" s="379"/>
      <c r="AKM313" s="379"/>
      <c r="AKN313" s="379"/>
      <c r="AKO313" s="379"/>
      <c r="AKP313" s="379"/>
      <c r="AKQ313" s="379"/>
      <c r="AKR313" s="379"/>
      <c r="AKS313" s="379"/>
      <c r="AKT313" s="379"/>
      <c r="AKU313" s="379"/>
      <c r="AKV313" s="379"/>
      <c r="AKW313" s="379"/>
      <c r="AKX313" s="379"/>
      <c r="AKY313" s="379"/>
      <c r="AKZ313" s="379"/>
      <c r="ALA313" s="379"/>
      <c r="ALB313" s="379"/>
      <c r="ALC313" s="379"/>
      <c r="ALD313" s="379"/>
      <c r="ALE313" s="379"/>
      <c r="ALF313" s="379"/>
      <c r="ALG313" s="379"/>
      <c r="ALH313" s="379"/>
      <c r="ALI313" s="379"/>
      <c r="ALJ313" s="379"/>
      <c r="ALK313" s="379"/>
      <c r="ALL313" s="379"/>
      <c r="ALM313" s="379"/>
      <c r="ALN313" s="379"/>
      <c r="ALO313" s="379"/>
      <c r="ALP313" s="379"/>
      <c r="ALQ313" s="379"/>
      <c r="ALR313" s="379"/>
      <c r="ALS313" s="379"/>
      <c r="ALT313" s="379"/>
      <c r="ALU313" s="379"/>
      <c r="ALV313" s="379"/>
      <c r="ALW313" s="379"/>
      <c r="ALX313" s="379"/>
      <c r="ALY313" s="379"/>
      <c r="ALZ313" s="379"/>
      <c r="AMA313" s="379"/>
      <c r="AMB313" s="379"/>
      <c r="AMC313" s="379"/>
      <c r="AMD313" s="379"/>
      <c r="AME313" s="379"/>
      <c r="AMF313" s="379"/>
      <c r="AMG313" s="379"/>
      <c r="AMH313" s="379"/>
      <c r="AMI313" s="379"/>
      <c r="AMJ313" s="379"/>
      <c r="AMK313" s="379"/>
      <c r="AML313" s="379"/>
      <c r="AMM313" s="379"/>
      <c r="AMN313" s="379"/>
      <c r="AMO313" s="379"/>
      <c r="AMP313" s="379"/>
      <c r="AMQ313" s="379"/>
      <c r="AMR313" s="379"/>
      <c r="AMS313" s="379"/>
      <c r="AMT313" s="379"/>
      <c r="AMU313" s="379"/>
    </row>
    <row r="314" spans="1:1035" s="343" customFormat="1" ht="15" x14ac:dyDescent="0.25">
      <c r="A314" s="664">
        <v>45574</v>
      </c>
      <c r="B314" s="665">
        <v>0.4</v>
      </c>
      <c r="C314" s="666">
        <v>0.161</v>
      </c>
      <c r="D314" s="667">
        <v>45605</v>
      </c>
      <c r="E314" s="668">
        <v>0</v>
      </c>
      <c r="F314" s="668">
        <v>0.26700000000000002</v>
      </c>
      <c r="G314" s="669">
        <v>45635</v>
      </c>
      <c r="H314" s="665">
        <v>0</v>
      </c>
      <c r="I314" s="665">
        <v>0.23200000000000001</v>
      </c>
      <c r="J314" s="667">
        <v>45666</v>
      </c>
      <c r="K314" s="668">
        <v>1.4</v>
      </c>
      <c r="L314" s="670">
        <v>0.40600000000000003</v>
      </c>
      <c r="M314" s="671">
        <v>45697</v>
      </c>
      <c r="N314" s="665">
        <v>0</v>
      </c>
      <c r="O314" s="665">
        <v>0.24</v>
      </c>
      <c r="P314" s="672">
        <v>45725</v>
      </c>
      <c r="Q314" s="673">
        <v>13.6</v>
      </c>
      <c r="R314" s="674">
        <v>0.24</v>
      </c>
      <c r="S314" s="671">
        <v>45756</v>
      </c>
      <c r="T314" s="665">
        <v>0</v>
      </c>
      <c r="U314" s="665">
        <v>0.55700000000000005</v>
      </c>
      <c r="V314" s="675">
        <v>45786</v>
      </c>
      <c r="W314" s="676">
        <v>0</v>
      </c>
      <c r="X314" s="677">
        <v>1.425</v>
      </c>
      <c r="Y314" s="678">
        <v>45817</v>
      </c>
      <c r="Z314" s="676">
        <v>0</v>
      </c>
      <c r="AA314" s="677">
        <v>2.0059999999999998</v>
      </c>
      <c r="AB314" s="679">
        <v>45847</v>
      </c>
      <c r="AC314" s="658"/>
      <c r="AD314" s="658"/>
      <c r="AE314" s="652">
        <v>0</v>
      </c>
      <c r="AF314" s="687">
        <v>0.48</v>
      </c>
      <c r="AG314" s="681">
        <v>45878</v>
      </c>
      <c r="AH314" s="681"/>
      <c r="AI314" s="681"/>
      <c r="AJ314" s="381">
        <v>0</v>
      </c>
      <c r="AK314" s="381">
        <v>0.30199999999999999</v>
      </c>
      <c r="AL314" s="383">
        <v>0.14899999999999999</v>
      </c>
      <c r="AM314" s="686"/>
      <c r="AN314" s="686"/>
      <c r="AO314" s="683">
        <v>45909</v>
      </c>
      <c r="AP314" s="652">
        <v>0</v>
      </c>
      <c r="AQ314" s="684">
        <v>0.19700000000000001</v>
      </c>
      <c r="AR314" s="685"/>
      <c r="AS314" s="685"/>
      <c r="AT314" s="379"/>
      <c r="AU314" s="379"/>
      <c r="AV314" s="379"/>
      <c r="AW314" s="379"/>
      <c r="AX314" s="379"/>
      <c r="AY314" s="379"/>
      <c r="AZ314" s="379"/>
      <c r="BA314" s="379"/>
      <c r="BB314" s="379"/>
      <c r="BC314" s="379"/>
      <c r="BD314" s="379"/>
      <c r="BE314" s="379"/>
      <c r="BF314" s="379"/>
      <c r="BG314" s="379"/>
      <c r="BH314" s="379"/>
      <c r="BI314" s="379"/>
      <c r="BJ314" s="379"/>
      <c r="BK314" s="379"/>
      <c r="BL314" s="379"/>
      <c r="BM314" s="379"/>
      <c r="BN314" s="379"/>
      <c r="BO314" s="379"/>
      <c r="BP314" s="379"/>
      <c r="BQ314" s="379"/>
      <c r="BR314" s="379"/>
      <c r="BS314" s="379"/>
      <c r="BT314" s="379"/>
      <c r="BU314" s="379"/>
      <c r="BV314" s="379"/>
      <c r="BW314" s="379"/>
      <c r="BX314" s="379"/>
      <c r="BY314" s="379"/>
      <c r="BZ314" s="379"/>
      <c r="CA314" s="379"/>
      <c r="CB314" s="379"/>
      <c r="CC314" s="379"/>
      <c r="CD314" s="379"/>
      <c r="CE314" s="379"/>
      <c r="CF314" s="379"/>
      <c r="CG314" s="379"/>
      <c r="CH314" s="379"/>
      <c r="CI314" s="379"/>
      <c r="CJ314" s="379"/>
      <c r="CK314" s="379"/>
      <c r="CL314" s="379"/>
      <c r="CM314" s="379"/>
      <c r="CN314" s="379"/>
      <c r="CO314" s="379"/>
      <c r="CP314" s="379"/>
      <c r="CQ314" s="379"/>
      <c r="CR314" s="379"/>
      <c r="CS314" s="379"/>
      <c r="CT314" s="379"/>
      <c r="CU314" s="379"/>
      <c r="CV314" s="379"/>
      <c r="CW314" s="379"/>
      <c r="CX314" s="379"/>
      <c r="CY314" s="379"/>
      <c r="CZ314" s="379"/>
      <c r="DA314" s="379"/>
      <c r="DB314" s="379"/>
      <c r="DC314" s="379"/>
      <c r="DD314" s="379"/>
      <c r="DE314" s="379"/>
      <c r="DF314" s="379"/>
      <c r="DG314" s="379"/>
      <c r="DH314" s="379"/>
      <c r="DI314" s="379"/>
      <c r="DJ314" s="379"/>
      <c r="DK314" s="379"/>
      <c r="DL314" s="379"/>
      <c r="DM314" s="379"/>
      <c r="DN314" s="379"/>
      <c r="DO314" s="379"/>
      <c r="DP314" s="379"/>
      <c r="DQ314" s="379"/>
      <c r="DR314" s="379"/>
      <c r="DS314" s="379"/>
      <c r="DT314" s="379"/>
      <c r="DU314" s="379"/>
      <c r="DV314" s="379"/>
      <c r="DW314" s="379"/>
      <c r="DX314" s="379"/>
      <c r="DY314" s="379"/>
      <c r="DZ314" s="379"/>
      <c r="EA314" s="379"/>
      <c r="EB314" s="379"/>
      <c r="EC314" s="379"/>
      <c r="ED314" s="379"/>
      <c r="EE314" s="379"/>
      <c r="EF314" s="379"/>
      <c r="EG314" s="379"/>
      <c r="EH314" s="379"/>
      <c r="EI314" s="379"/>
      <c r="EJ314" s="379"/>
      <c r="EK314" s="379"/>
      <c r="EL314" s="379"/>
      <c r="EM314" s="379"/>
      <c r="EN314" s="379"/>
      <c r="EO314" s="379"/>
      <c r="EP314" s="379"/>
      <c r="EQ314" s="379"/>
      <c r="ER314" s="379"/>
      <c r="ES314" s="379"/>
      <c r="ET314" s="379"/>
      <c r="EU314" s="379"/>
      <c r="EV314" s="379"/>
      <c r="EW314" s="379"/>
      <c r="EX314" s="379"/>
      <c r="EY314" s="379"/>
      <c r="EZ314" s="379"/>
      <c r="FA314" s="379"/>
      <c r="FB314" s="379"/>
      <c r="FC314" s="379"/>
      <c r="FD314" s="379"/>
      <c r="FE314" s="379"/>
      <c r="FF314" s="379"/>
      <c r="FG314" s="379"/>
      <c r="FH314" s="379"/>
      <c r="FI314" s="379"/>
      <c r="FJ314" s="379"/>
      <c r="FK314" s="379"/>
      <c r="FL314" s="379"/>
      <c r="FM314" s="379"/>
      <c r="FN314" s="379"/>
      <c r="FO314" s="379"/>
      <c r="FP314" s="379"/>
      <c r="FQ314" s="379"/>
      <c r="FR314" s="379"/>
      <c r="FS314" s="379"/>
      <c r="FT314" s="379"/>
      <c r="FU314" s="379"/>
      <c r="FV314" s="379"/>
      <c r="FW314" s="379"/>
      <c r="FX314" s="379"/>
      <c r="FY314" s="379"/>
      <c r="FZ314" s="379"/>
      <c r="GA314" s="379"/>
      <c r="GB314" s="379"/>
      <c r="GC314" s="379"/>
      <c r="GD314" s="379"/>
      <c r="GE314" s="379"/>
      <c r="GF314" s="379"/>
      <c r="GG314" s="379"/>
      <c r="GH314" s="379"/>
      <c r="GI314" s="379"/>
      <c r="GJ314" s="379"/>
      <c r="GK314" s="379"/>
      <c r="GL314" s="379"/>
      <c r="GM314" s="379"/>
      <c r="GN314" s="379"/>
      <c r="GO314" s="379"/>
      <c r="GP314" s="379"/>
      <c r="GQ314" s="379"/>
      <c r="GR314" s="379"/>
      <c r="GS314" s="379"/>
      <c r="GT314" s="379"/>
      <c r="GU314" s="379"/>
      <c r="GV314" s="379"/>
      <c r="GW314" s="379"/>
      <c r="GX314" s="379"/>
      <c r="GY314" s="379"/>
      <c r="GZ314" s="379"/>
      <c r="HA314" s="379"/>
      <c r="HB314" s="379"/>
      <c r="HC314" s="379"/>
      <c r="HD314" s="379"/>
      <c r="HE314" s="379"/>
      <c r="HF314" s="379"/>
      <c r="HG314" s="379"/>
      <c r="HH314" s="379"/>
      <c r="HI314" s="379"/>
      <c r="HJ314" s="379"/>
      <c r="HK314" s="379"/>
      <c r="HL314" s="379"/>
      <c r="HM314" s="379"/>
      <c r="HN314" s="379"/>
      <c r="HO314" s="379"/>
      <c r="HP314" s="379"/>
      <c r="HQ314" s="379"/>
      <c r="HR314" s="379"/>
      <c r="HS314" s="379"/>
      <c r="HT314" s="379"/>
      <c r="HU314" s="379"/>
      <c r="HV314" s="379"/>
      <c r="HW314" s="379"/>
      <c r="HX314" s="379"/>
      <c r="HY314" s="379"/>
      <c r="HZ314" s="379"/>
      <c r="IA314" s="379"/>
      <c r="IB314" s="379"/>
      <c r="IC314" s="379"/>
      <c r="ID314" s="379"/>
      <c r="IE314" s="379"/>
      <c r="IF314" s="379"/>
      <c r="IG314" s="379"/>
      <c r="IH314" s="379"/>
      <c r="II314" s="379"/>
      <c r="IJ314" s="379"/>
      <c r="IK314" s="379"/>
      <c r="IL314" s="379"/>
      <c r="IM314" s="379"/>
      <c r="IN314" s="379"/>
      <c r="IO314" s="379"/>
      <c r="IP314" s="379"/>
      <c r="IQ314" s="379"/>
      <c r="IR314" s="379"/>
      <c r="IS314" s="379"/>
      <c r="IT314" s="379"/>
      <c r="IU314" s="379"/>
      <c r="IV314" s="379"/>
      <c r="IW314" s="379"/>
      <c r="IX314" s="379"/>
      <c r="IY314" s="379"/>
      <c r="IZ314" s="379"/>
      <c r="JA314" s="379"/>
      <c r="JB314" s="379"/>
      <c r="JC314" s="379"/>
      <c r="JD314" s="379"/>
      <c r="JE314" s="379"/>
      <c r="JF314" s="379"/>
      <c r="JG314" s="379"/>
      <c r="JH314" s="379"/>
      <c r="JI314" s="379"/>
      <c r="JJ314" s="379"/>
      <c r="JK314" s="379"/>
      <c r="JL314" s="379"/>
      <c r="JM314" s="379"/>
      <c r="JN314" s="379"/>
      <c r="JO314" s="379"/>
      <c r="JP314" s="379"/>
      <c r="JQ314" s="379"/>
      <c r="JR314" s="379"/>
      <c r="JS314" s="379"/>
      <c r="JT314" s="379"/>
      <c r="JU314" s="379"/>
      <c r="JV314" s="379"/>
      <c r="JW314" s="379"/>
      <c r="JX314" s="379"/>
      <c r="JY314" s="379"/>
      <c r="JZ314" s="379"/>
      <c r="KA314" s="379"/>
      <c r="KB314" s="379"/>
      <c r="KC314" s="379"/>
      <c r="KD314" s="379"/>
      <c r="KE314" s="379"/>
      <c r="KF314" s="379"/>
      <c r="KG314" s="379"/>
      <c r="KH314" s="379"/>
      <c r="KI314" s="379"/>
      <c r="KJ314" s="379"/>
      <c r="KK314" s="379"/>
      <c r="KL314" s="379"/>
      <c r="KM314" s="379"/>
      <c r="KN314" s="379"/>
      <c r="KO314" s="379"/>
      <c r="KP314" s="379"/>
      <c r="KQ314" s="379"/>
      <c r="KR314" s="379"/>
      <c r="KS314" s="379"/>
      <c r="KT314" s="379"/>
      <c r="KU314" s="379"/>
      <c r="KV314" s="379"/>
      <c r="KW314" s="379"/>
      <c r="KX314" s="379"/>
      <c r="KY314" s="379"/>
      <c r="KZ314" s="379"/>
      <c r="LA314" s="379"/>
      <c r="LB314" s="379"/>
      <c r="LC314" s="379"/>
      <c r="LD314" s="379"/>
      <c r="LE314" s="379"/>
      <c r="LF314" s="379"/>
      <c r="LG314" s="379"/>
      <c r="LH314" s="379"/>
      <c r="LI314" s="379"/>
      <c r="LJ314" s="379"/>
      <c r="LK314" s="379"/>
      <c r="LL314" s="379"/>
      <c r="LM314" s="379"/>
      <c r="LN314" s="379"/>
      <c r="LO314" s="379"/>
      <c r="LP314" s="379"/>
      <c r="LQ314" s="379"/>
      <c r="LR314" s="379"/>
      <c r="LS314" s="379"/>
      <c r="LT314" s="379"/>
      <c r="LU314" s="379"/>
      <c r="LV314" s="379"/>
      <c r="LW314" s="379"/>
      <c r="LX314" s="379"/>
      <c r="LY314" s="379"/>
      <c r="LZ314" s="379"/>
      <c r="MA314" s="379"/>
      <c r="MB314" s="379"/>
      <c r="MC314" s="379"/>
      <c r="MD314" s="379"/>
      <c r="ME314" s="379"/>
      <c r="MF314" s="379"/>
      <c r="MG314" s="379"/>
      <c r="MH314" s="379"/>
      <c r="MI314" s="379"/>
      <c r="MJ314" s="379"/>
      <c r="MK314" s="379"/>
      <c r="ML314" s="379"/>
      <c r="MM314" s="379"/>
      <c r="MN314" s="379"/>
      <c r="MO314" s="379"/>
      <c r="MP314" s="379"/>
      <c r="MQ314" s="379"/>
      <c r="MR314" s="379"/>
      <c r="MS314" s="379"/>
      <c r="MT314" s="379"/>
      <c r="MU314" s="379"/>
      <c r="MV314" s="379"/>
      <c r="MW314" s="379"/>
      <c r="MX314" s="379"/>
      <c r="MY314" s="379"/>
      <c r="MZ314" s="379"/>
      <c r="NA314" s="379"/>
      <c r="NB314" s="379"/>
      <c r="NC314" s="379"/>
      <c r="ND314" s="379"/>
      <c r="NE314" s="379"/>
      <c r="NF314" s="379"/>
      <c r="NG314" s="379"/>
      <c r="NH314" s="379"/>
      <c r="NI314" s="379"/>
      <c r="NJ314" s="379"/>
      <c r="NK314" s="379"/>
      <c r="NL314" s="379"/>
      <c r="NM314" s="379"/>
      <c r="NN314" s="379"/>
      <c r="NO314" s="379"/>
      <c r="NP314" s="379"/>
      <c r="NQ314" s="379"/>
      <c r="NR314" s="379"/>
      <c r="NS314" s="379"/>
      <c r="NT314" s="379"/>
      <c r="NU314" s="379"/>
      <c r="NV314" s="379"/>
      <c r="NW314" s="379"/>
      <c r="NX314" s="379"/>
      <c r="NY314" s="379"/>
      <c r="NZ314" s="379"/>
      <c r="OA314" s="379"/>
      <c r="OB314" s="379"/>
      <c r="OC314" s="379"/>
      <c r="OD314" s="379"/>
      <c r="OE314" s="379"/>
      <c r="OF314" s="379"/>
      <c r="OG314" s="379"/>
      <c r="OH314" s="379"/>
      <c r="OI314" s="379"/>
      <c r="OJ314" s="379"/>
      <c r="OK314" s="379"/>
      <c r="OL314" s="379"/>
      <c r="OM314" s="379"/>
      <c r="ON314" s="379"/>
      <c r="OO314" s="379"/>
      <c r="OP314" s="379"/>
      <c r="OQ314" s="379"/>
      <c r="OR314" s="379"/>
      <c r="OS314" s="379"/>
      <c r="OT314" s="379"/>
      <c r="OU314" s="379"/>
      <c r="OV314" s="379"/>
      <c r="OW314" s="379"/>
      <c r="OX314" s="379"/>
      <c r="OY314" s="379"/>
      <c r="OZ314" s="379"/>
      <c r="PA314" s="379"/>
      <c r="PB314" s="379"/>
      <c r="PC314" s="379"/>
      <c r="PD314" s="379"/>
      <c r="PE314" s="379"/>
      <c r="PF314" s="379"/>
      <c r="PG314" s="379"/>
      <c r="PH314" s="379"/>
      <c r="PI314" s="379"/>
      <c r="PJ314" s="379"/>
      <c r="PK314" s="379"/>
      <c r="PL314" s="379"/>
      <c r="PM314" s="379"/>
      <c r="PN314" s="379"/>
      <c r="PO314" s="379"/>
      <c r="PP314" s="379"/>
      <c r="PQ314" s="379"/>
      <c r="PR314" s="379"/>
      <c r="PS314" s="379"/>
      <c r="PT314" s="379"/>
      <c r="PU314" s="379"/>
      <c r="PV314" s="379"/>
      <c r="PW314" s="379"/>
      <c r="PX314" s="379"/>
      <c r="PY314" s="379"/>
      <c r="PZ314" s="379"/>
      <c r="QA314" s="379"/>
      <c r="QB314" s="379"/>
      <c r="QC314" s="379"/>
      <c r="QD314" s="379"/>
      <c r="QE314" s="379"/>
      <c r="QF314" s="379"/>
      <c r="QG314" s="379"/>
      <c r="QH314" s="379"/>
      <c r="QI314" s="379"/>
      <c r="QJ314" s="379"/>
      <c r="QK314" s="379"/>
      <c r="QL314" s="379"/>
      <c r="QM314" s="379"/>
      <c r="QN314" s="379"/>
      <c r="QO314" s="379"/>
      <c r="QP314" s="379"/>
      <c r="QQ314" s="379"/>
      <c r="QR314" s="379"/>
      <c r="QS314" s="379"/>
      <c r="QT314" s="379"/>
      <c r="QU314" s="379"/>
      <c r="QV314" s="379"/>
      <c r="QW314" s="379"/>
      <c r="QX314" s="379"/>
      <c r="QY314" s="379"/>
      <c r="QZ314" s="379"/>
      <c r="RA314" s="379"/>
      <c r="RB314" s="379"/>
      <c r="RC314" s="379"/>
      <c r="RD314" s="379"/>
      <c r="RE314" s="379"/>
      <c r="RF314" s="379"/>
      <c r="RG314" s="379"/>
      <c r="RH314" s="379"/>
      <c r="RI314" s="379"/>
      <c r="RJ314" s="379"/>
      <c r="RK314" s="379"/>
      <c r="RL314" s="379"/>
      <c r="RM314" s="379"/>
      <c r="RN314" s="379"/>
      <c r="RO314" s="379"/>
      <c r="RP314" s="379"/>
      <c r="RQ314" s="379"/>
      <c r="RR314" s="379"/>
      <c r="RS314" s="379"/>
      <c r="RT314" s="379"/>
      <c r="RU314" s="379"/>
      <c r="RV314" s="379"/>
      <c r="RW314" s="379"/>
      <c r="RX314" s="379"/>
      <c r="RY314" s="379"/>
      <c r="RZ314" s="379"/>
      <c r="SA314" s="379"/>
      <c r="SB314" s="379"/>
      <c r="SC314" s="379"/>
      <c r="SD314" s="379"/>
      <c r="SE314" s="379"/>
      <c r="SF314" s="379"/>
      <c r="SG314" s="379"/>
      <c r="SH314" s="379"/>
      <c r="SI314" s="379"/>
      <c r="SJ314" s="379"/>
      <c r="SK314" s="379"/>
      <c r="SL314" s="379"/>
      <c r="SM314" s="379"/>
      <c r="SN314" s="379"/>
      <c r="SO314" s="379"/>
      <c r="SP314" s="379"/>
      <c r="SQ314" s="379"/>
      <c r="SR314" s="379"/>
      <c r="SS314" s="379"/>
      <c r="ST314" s="379"/>
      <c r="SU314" s="379"/>
      <c r="SV314" s="379"/>
      <c r="SW314" s="379"/>
      <c r="SX314" s="379"/>
      <c r="SY314" s="379"/>
      <c r="SZ314" s="379"/>
      <c r="TA314" s="379"/>
      <c r="TB314" s="379"/>
      <c r="TC314" s="379"/>
      <c r="TD314" s="379"/>
      <c r="TE314" s="379"/>
      <c r="TF314" s="379"/>
      <c r="TG314" s="379"/>
      <c r="TH314" s="379"/>
      <c r="TI314" s="379"/>
      <c r="TJ314" s="379"/>
      <c r="TK314" s="379"/>
      <c r="TL314" s="379"/>
      <c r="TM314" s="379"/>
      <c r="TN314" s="379"/>
      <c r="TO314" s="379"/>
      <c r="TP314" s="379"/>
      <c r="TQ314" s="379"/>
      <c r="TR314" s="379"/>
      <c r="TS314" s="379"/>
      <c r="TT314" s="379"/>
      <c r="TU314" s="379"/>
      <c r="TV314" s="379"/>
      <c r="TW314" s="379"/>
      <c r="TX314" s="379"/>
      <c r="TY314" s="379"/>
      <c r="TZ314" s="379"/>
      <c r="UA314" s="379"/>
      <c r="UB314" s="379"/>
      <c r="UC314" s="379"/>
      <c r="UD314" s="379"/>
      <c r="UE314" s="379"/>
      <c r="UF314" s="379"/>
      <c r="UG314" s="379"/>
      <c r="UH314" s="379"/>
      <c r="UI314" s="379"/>
      <c r="UJ314" s="379"/>
      <c r="UK314" s="379"/>
      <c r="UL314" s="379"/>
      <c r="UM314" s="379"/>
      <c r="UN314" s="379"/>
      <c r="UO314" s="379"/>
      <c r="UP314" s="379"/>
      <c r="UQ314" s="379"/>
      <c r="UR314" s="379"/>
      <c r="US314" s="379"/>
      <c r="UT314" s="379"/>
      <c r="UU314" s="379"/>
      <c r="UV314" s="379"/>
      <c r="UW314" s="379"/>
      <c r="UX314" s="379"/>
      <c r="UY314" s="379"/>
      <c r="UZ314" s="379"/>
      <c r="VA314" s="379"/>
      <c r="VB314" s="379"/>
      <c r="VC314" s="379"/>
      <c r="VD314" s="379"/>
      <c r="VE314" s="379"/>
      <c r="VF314" s="379"/>
      <c r="VG314" s="379"/>
      <c r="VH314" s="379"/>
      <c r="VI314" s="379"/>
      <c r="VJ314" s="379"/>
      <c r="VK314" s="379"/>
      <c r="VL314" s="379"/>
      <c r="VM314" s="379"/>
      <c r="VN314" s="379"/>
      <c r="VO314" s="379"/>
      <c r="VP314" s="379"/>
      <c r="VQ314" s="379"/>
      <c r="VR314" s="379"/>
      <c r="VS314" s="379"/>
      <c r="VT314" s="379"/>
      <c r="VU314" s="379"/>
      <c r="VV314" s="379"/>
      <c r="VW314" s="379"/>
      <c r="VX314" s="379"/>
      <c r="VY314" s="379"/>
      <c r="VZ314" s="379"/>
      <c r="WA314" s="379"/>
      <c r="WB314" s="379"/>
      <c r="WC314" s="379"/>
      <c r="WD314" s="379"/>
      <c r="WE314" s="379"/>
      <c r="WF314" s="379"/>
      <c r="WG314" s="379"/>
      <c r="WH314" s="379"/>
      <c r="WI314" s="379"/>
      <c r="WJ314" s="379"/>
      <c r="WK314" s="379"/>
      <c r="WL314" s="379"/>
      <c r="WM314" s="379"/>
      <c r="WN314" s="379"/>
      <c r="WO314" s="379"/>
      <c r="WP314" s="379"/>
      <c r="WQ314" s="379"/>
      <c r="WR314" s="379"/>
      <c r="WS314" s="379"/>
      <c r="WT314" s="379"/>
      <c r="WU314" s="379"/>
      <c r="WV314" s="379"/>
      <c r="WW314" s="379"/>
      <c r="WX314" s="379"/>
      <c r="WY314" s="379"/>
      <c r="WZ314" s="379"/>
      <c r="XA314" s="379"/>
      <c r="XB314" s="379"/>
      <c r="XC314" s="379"/>
      <c r="XD314" s="379"/>
      <c r="XE314" s="379"/>
      <c r="XF314" s="379"/>
      <c r="XG314" s="379"/>
      <c r="XH314" s="379"/>
      <c r="XI314" s="379"/>
      <c r="XJ314" s="379"/>
      <c r="XK314" s="379"/>
      <c r="XL314" s="379"/>
      <c r="XM314" s="379"/>
      <c r="XN314" s="379"/>
      <c r="XO314" s="379"/>
      <c r="XP314" s="379"/>
      <c r="XQ314" s="379"/>
      <c r="XR314" s="379"/>
      <c r="XS314" s="379"/>
      <c r="XT314" s="379"/>
      <c r="XU314" s="379"/>
      <c r="XV314" s="379"/>
      <c r="XW314" s="379"/>
      <c r="XX314" s="379"/>
      <c r="XY314" s="379"/>
      <c r="XZ314" s="379"/>
      <c r="YA314" s="379"/>
      <c r="YB314" s="379"/>
      <c r="YC314" s="379"/>
      <c r="YD314" s="379"/>
      <c r="YE314" s="379"/>
      <c r="YF314" s="379"/>
      <c r="YG314" s="379"/>
      <c r="YH314" s="379"/>
      <c r="YI314" s="379"/>
      <c r="YJ314" s="379"/>
      <c r="YK314" s="379"/>
      <c r="YL314" s="379"/>
      <c r="YM314" s="379"/>
      <c r="YN314" s="379"/>
      <c r="YO314" s="379"/>
      <c r="YP314" s="379"/>
      <c r="YQ314" s="379"/>
      <c r="YR314" s="379"/>
      <c r="YS314" s="379"/>
      <c r="YT314" s="379"/>
      <c r="YU314" s="379"/>
      <c r="YV314" s="379"/>
      <c r="YW314" s="379"/>
      <c r="YX314" s="379"/>
      <c r="YY314" s="379"/>
      <c r="YZ314" s="379"/>
      <c r="ZA314" s="379"/>
      <c r="ZB314" s="379"/>
      <c r="ZC314" s="379"/>
      <c r="ZD314" s="379"/>
      <c r="ZE314" s="379"/>
      <c r="ZF314" s="379"/>
      <c r="ZG314" s="379"/>
      <c r="ZH314" s="379"/>
      <c r="ZI314" s="379"/>
      <c r="ZJ314" s="379"/>
      <c r="ZK314" s="379"/>
      <c r="ZL314" s="379"/>
      <c r="ZM314" s="379"/>
      <c r="ZN314" s="379"/>
      <c r="ZO314" s="379"/>
      <c r="ZP314" s="379"/>
      <c r="ZQ314" s="379"/>
      <c r="ZR314" s="379"/>
      <c r="ZS314" s="379"/>
      <c r="ZT314" s="379"/>
      <c r="ZU314" s="379"/>
      <c r="ZV314" s="379"/>
      <c r="ZW314" s="379"/>
      <c r="ZX314" s="379"/>
      <c r="ZY314" s="379"/>
      <c r="ZZ314" s="379"/>
      <c r="AAA314" s="379"/>
      <c r="AAB314" s="379"/>
      <c r="AAC314" s="379"/>
      <c r="AAD314" s="379"/>
      <c r="AAE314" s="379"/>
      <c r="AAF314" s="379"/>
      <c r="AAG314" s="379"/>
      <c r="AAH314" s="379"/>
      <c r="AAI314" s="379"/>
      <c r="AAJ314" s="379"/>
      <c r="AAK314" s="379"/>
      <c r="AAL314" s="379"/>
      <c r="AAM314" s="379"/>
      <c r="AAN314" s="379"/>
      <c r="AAO314" s="379"/>
      <c r="AAP314" s="379"/>
      <c r="AAQ314" s="379"/>
      <c r="AAR314" s="379"/>
      <c r="AAS314" s="379"/>
      <c r="AAT314" s="379"/>
      <c r="AAU314" s="379"/>
      <c r="AAV314" s="379"/>
      <c r="AAW314" s="379"/>
      <c r="AAX314" s="379"/>
      <c r="AAY314" s="379"/>
      <c r="AAZ314" s="379"/>
      <c r="ABA314" s="379"/>
      <c r="ABB314" s="379"/>
      <c r="ABC314" s="379"/>
      <c r="ABD314" s="379"/>
      <c r="ABE314" s="379"/>
      <c r="ABF314" s="379"/>
      <c r="ABG314" s="379"/>
      <c r="ABH314" s="379"/>
      <c r="ABI314" s="379"/>
      <c r="ABJ314" s="379"/>
      <c r="ABK314" s="379"/>
      <c r="ABL314" s="379"/>
      <c r="ABM314" s="379"/>
      <c r="ABN314" s="379"/>
      <c r="ABO314" s="379"/>
      <c r="ABP314" s="379"/>
      <c r="ABQ314" s="379"/>
      <c r="ABR314" s="379"/>
      <c r="ABS314" s="379"/>
      <c r="ABT314" s="379"/>
      <c r="ABU314" s="379"/>
      <c r="ABV314" s="379"/>
      <c r="ABW314" s="379"/>
      <c r="ABX314" s="379"/>
      <c r="ABY314" s="379"/>
      <c r="ABZ314" s="379"/>
      <c r="ACA314" s="379"/>
      <c r="ACB314" s="379"/>
      <c r="ACC314" s="379"/>
      <c r="ACD314" s="379"/>
      <c r="ACE314" s="379"/>
      <c r="ACF314" s="379"/>
      <c r="ACG314" s="379"/>
      <c r="ACH314" s="379"/>
      <c r="ACI314" s="379"/>
      <c r="ACJ314" s="379"/>
      <c r="ACK314" s="379"/>
      <c r="ACL314" s="379"/>
      <c r="ACM314" s="379"/>
      <c r="ACN314" s="379"/>
      <c r="ACO314" s="379"/>
      <c r="ACP314" s="379"/>
      <c r="ACQ314" s="379"/>
      <c r="ACR314" s="379"/>
      <c r="ACS314" s="379"/>
      <c r="ACT314" s="379"/>
      <c r="ACU314" s="379"/>
      <c r="ACV314" s="379"/>
      <c r="ACW314" s="379"/>
      <c r="ACX314" s="379"/>
      <c r="ACY314" s="379"/>
      <c r="ACZ314" s="379"/>
      <c r="ADA314" s="379"/>
      <c r="ADB314" s="379"/>
      <c r="ADC314" s="379"/>
      <c r="ADD314" s="379"/>
      <c r="ADE314" s="379"/>
      <c r="ADF314" s="379"/>
      <c r="ADG314" s="379"/>
      <c r="ADH314" s="379"/>
      <c r="ADI314" s="379"/>
      <c r="ADJ314" s="379"/>
      <c r="ADK314" s="379"/>
      <c r="ADL314" s="379"/>
      <c r="ADM314" s="379"/>
      <c r="ADN314" s="379"/>
      <c r="ADO314" s="379"/>
      <c r="ADP314" s="379"/>
      <c r="ADQ314" s="379"/>
      <c r="ADR314" s="379"/>
      <c r="ADS314" s="379"/>
      <c r="ADT314" s="379"/>
      <c r="ADU314" s="379"/>
      <c r="ADV314" s="379"/>
      <c r="ADW314" s="379"/>
      <c r="ADX314" s="379"/>
      <c r="ADY314" s="379"/>
      <c r="ADZ314" s="379"/>
      <c r="AEA314" s="379"/>
      <c r="AEB314" s="379"/>
      <c r="AEC314" s="379"/>
      <c r="AED314" s="379"/>
      <c r="AEE314" s="379"/>
      <c r="AEF314" s="379"/>
      <c r="AEG314" s="379"/>
      <c r="AEH314" s="379"/>
      <c r="AEI314" s="379"/>
      <c r="AEJ314" s="379"/>
      <c r="AEK314" s="379"/>
      <c r="AEL314" s="379"/>
      <c r="AEM314" s="379"/>
      <c r="AEN314" s="379"/>
      <c r="AEO314" s="379"/>
      <c r="AEP314" s="379"/>
      <c r="AEQ314" s="379"/>
      <c r="AER314" s="379"/>
      <c r="AES314" s="379"/>
      <c r="AET314" s="379"/>
      <c r="AEU314" s="379"/>
      <c r="AEV314" s="379"/>
      <c r="AEW314" s="379"/>
      <c r="AEX314" s="379"/>
      <c r="AEY314" s="379"/>
      <c r="AEZ314" s="379"/>
      <c r="AFA314" s="379"/>
      <c r="AFB314" s="379"/>
      <c r="AFC314" s="379"/>
      <c r="AFD314" s="379"/>
      <c r="AFE314" s="379"/>
      <c r="AFF314" s="379"/>
      <c r="AFG314" s="379"/>
      <c r="AFH314" s="379"/>
      <c r="AFI314" s="379"/>
      <c r="AFJ314" s="379"/>
      <c r="AFK314" s="379"/>
      <c r="AFL314" s="379"/>
      <c r="AFM314" s="379"/>
      <c r="AFN314" s="379"/>
      <c r="AFO314" s="379"/>
      <c r="AFP314" s="379"/>
      <c r="AFQ314" s="379"/>
      <c r="AFR314" s="379"/>
      <c r="AFS314" s="379"/>
      <c r="AFT314" s="379"/>
      <c r="AFU314" s="379"/>
      <c r="AFV314" s="379"/>
      <c r="AFW314" s="379"/>
      <c r="AFX314" s="379"/>
      <c r="AFY314" s="379"/>
      <c r="AFZ314" s="379"/>
      <c r="AGA314" s="379"/>
      <c r="AGB314" s="379"/>
      <c r="AGC314" s="379"/>
      <c r="AGD314" s="379"/>
      <c r="AGE314" s="379"/>
      <c r="AGF314" s="379"/>
      <c r="AGG314" s="379"/>
      <c r="AGH314" s="379"/>
      <c r="AGI314" s="379"/>
      <c r="AGJ314" s="379"/>
      <c r="AGK314" s="379"/>
      <c r="AGL314" s="379"/>
      <c r="AGM314" s="379"/>
      <c r="AGN314" s="379"/>
      <c r="AGO314" s="379"/>
      <c r="AGP314" s="379"/>
      <c r="AGQ314" s="379"/>
      <c r="AGR314" s="379"/>
      <c r="AGS314" s="379"/>
      <c r="AGT314" s="379"/>
      <c r="AGU314" s="379"/>
      <c r="AGV314" s="379"/>
      <c r="AGW314" s="379"/>
      <c r="AGX314" s="379"/>
      <c r="AGY314" s="379"/>
      <c r="AGZ314" s="379"/>
      <c r="AHA314" s="379"/>
      <c r="AHB314" s="379"/>
      <c r="AHC314" s="379"/>
      <c r="AHD314" s="379"/>
      <c r="AHE314" s="379"/>
      <c r="AHF314" s="379"/>
      <c r="AHG314" s="379"/>
      <c r="AHH314" s="379"/>
      <c r="AHI314" s="379"/>
      <c r="AHJ314" s="379"/>
      <c r="AHK314" s="379"/>
      <c r="AHL314" s="379"/>
      <c r="AHM314" s="379"/>
      <c r="AHN314" s="379"/>
      <c r="AHO314" s="379"/>
      <c r="AHP314" s="379"/>
      <c r="AHQ314" s="379"/>
      <c r="AHR314" s="379"/>
      <c r="AHS314" s="379"/>
      <c r="AHT314" s="379"/>
      <c r="AHU314" s="379"/>
      <c r="AHV314" s="379"/>
      <c r="AHW314" s="379"/>
      <c r="AHX314" s="379"/>
      <c r="AHY314" s="379"/>
      <c r="AHZ314" s="379"/>
      <c r="AIA314" s="379"/>
      <c r="AIB314" s="379"/>
      <c r="AIC314" s="379"/>
      <c r="AID314" s="379"/>
      <c r="AIE314" s="379"/>
      <c r="AIF314" s="379"/>
      <c r="AIG314" s="379"/>
      <c r="AIH314" s="379"/>
      <c r="AII314" s="379"/>
      <c r="AIJ314" s="379"/>
      <c r="AIK314" s="379"/>
      <c r="AIL314" s="379"/>
      <c r="AIM314" s="379"/>
      <c r="AIN314" s="379"/>
      <c r="AIO314" s="379"/>
      <c r="AIP314" s="379"/>
      <c r="AIQ314" s="379"/>
      <c r="AIR314" s="379"/>
      <c r="AIS314" s="379"/>
      <c r="AIT314" s="379"/>
      <c r="AIU314" s="379"/>
      <c r="AIV314" s="379"/>
      <c r="AIW314" s="379"/>
      <c r="AIX314" s="379"/>
      <c r="AIY314" s="379"/>
      <c r="AIZ314" s="379"/>
      <c r="AJA314" s="379"/>
      <c r="AJB314" s="379"/>
      <c r="AJC314" s="379"/>
      <c r="AJD314" s="379"/>
      <c r="AJE314" s="379"/>
      <c r="AJF314" s="379"/>
      <c r="AJG314" s="379"/>
      <c r="AJH314" s="379"/>
      <c r="AJI314" s="379"/>
      <c r="AJJ314" s="379"/>
      <c r="AJK314" s="379"/>
      <c r="AJL314" s="379"/>
      <c r="AJM314" s="379"/>
      <c r="AJN314" s="379"/>
      <c r="AJO314" s="379"/>
      <c r="AJP314" s="379"/>
      <c r="AJQ314" s="379"/>
      <c r="AJR314" s="379"/>
      <c r="AJS314" s="379"/>
      <c r="AJT314" s="379"/>
      <c r="AJU314" s="379"/>
      <c r="AJV314" s="379"/>
      <c r="AJW314" s="379"/>
      <c r="AJX314" s="379"/>
      <c r="AJY314" s="379"/>
      <c r="AJZ314" s="379"/>
      <c r="AKA314" s="379"/>
      <c r="AKB314" s="379"/>
      <c r="AKC314" s="379"/>
      <c r="AKD314" s="379"/>
      <c r="AKE314" s="379"/>
      <c r="AKF314" s="379"/>
      <c r="AKG314" s="379"/>
      <c r="AKH314" s="379"/>
      <c r="AKI314" s="379"/>
      <c r="AKJ314" s="379"/>
      <c r="AKK314" s="379"/>
      <c r="AKL314" s="379"/>
      <c r="AKM314" s="379"/>
      <c r="AKN314" s="379"/>
      <c r="AKO314" s="379"/>
      <c r="AKP314" s="379"/>
      <c r="AKQ314" s="379"/>
      <c r="AKR314" s="379"/>
      <c r="AKS314" s="379"/>
      <c r="AKT314" s="379"/>
      <c r="AKU314" s="379"/>
      <c r="AKV314" s="379"/>
      <c r="AKW314" s="379"/>
      <c r="AKX314" s="379"/>
      <c r="AKY314" s="379"/>
      <c r="AKZ314" s="379"/>
      <c r="ALA314" s="379"/>
      <c r="ALB314" s="379"/>
      <c r="ALC314" s="379"/>
      <c r="ALD314" s="379"/>
      <c r="ALE314" s="379"/>
      <c r="ALF314" s="379"/>
      <c r="ALG314" s="379"/>
      <c r="ALH314" s="379"/>
      <c r="ALI314" s="379"/>
      <c r="ALJ314" s="379"/>
      <c r="ALK314" s="379"/>
      <c r="ALL314" s="379"/>
      <c r="ALM314" s="379"/>
      <c r="ALN314" s="379"/>
      <c r="ALO314" s="379"/>
      <c r="ALP314" s="379"/>
      <c r="ALQ314" s="379"/>
      <c r="ALR314" s="379"/>
      <c r="ALS314" s="379"/>
      <c r="ALT314" s="379"/>
      <c r="ALU314" s="379"/>
      <c r="ALV314" s="379"/>
      <c r="ALW314" s="379"/>
      <c r="ALX314" s="379"/>
      <c r="ALY314" s="379"/>
      <c r="ALZ314" s="379"/>
      <c r="AMA314" s="379"/>
      <c r="AMB314" s="379"/>
      <c r="AMC314" s="379"/>
      <c r="AMD314" s="379"/>
      <c r="AME314" s="379"/>
      <c r="AMF314" s="379"/>
      <c r="AMG314" s="379"/>
      <c r="AMH314" s="379"/>
      <c r="AMI314" s="379"/>
      <c r="AMJ314" s="379"/>
      <c r="AMK314" s="379"/>
      <c r="AML314" s="379"/>
      <c r="AMM314" s="379"/>
      <c r="AMN314" s="379"/>
      <c r="AMO314" s="379"/>
      <c r="AMP314" s="379"/>
      <c r="AMQ314" s="379"/>
      <c r="AMR314" s="379"/>
      <c r="AMS314" s="379"/>
      <c r="AMT314" s="379"/>
      <c r="AMU314" s="379"/>
    </row>
    <row r="315" spans="1:1035" s="343" customFormat="1" ht="15" x14ac:dyDescent="0.25">
      <c r="A315" s="664">
        <v>45575</v>
      </c>
      <c r="B315" s="665">
        <v>0.2</v>
      </c>
      <c r="C315" s="666">
        <v>0.17199999999999999</v>
      </c>
      <c r="D315" s="667">
        <v>45606</v>
      </c>
      <c r="E315" s="668">
        <v>0</v>
      </c>
      <c r="F315" s="668">
        <v>0.26500000000000001</v>
      </c>
      <c r="G315" s="669">
        <v>45636</v>
      </c>
      <c r="H315" s="665">
        <v>0</v>
      </c>
      <c r="I315" s="665">
        <v>0.23100000000000001</v>
      </c>
      <c r="J315" s="667">
        <v>45667</v>
      </c>
      <c r="K315" s="668">
        <v>0</v>
      </c>
      <c r="L315" s="670">
        <v>0.32</v>
      </c>
      <c r="M315" s="671">
        <v>45698</v>
      </c>
      <c r="N315" s="665">
        <v>0</v>
      </c>
      <c r="O315" s="665">
        <v>0.222</v>
      </c>
      <c r="P315" s="672">
        <v>45726</v>
      </c>
      <c r="Q315" s="673">
        <v>10.6</v>
      </c>
      <c r="R315" s="674">
        <v>0.246</v>
      </c>
      <c r="S315" s="678">
        <v>45757</v>
      </c>
      <c r="T315" s="676">
        <v>0</v>
      </c>
      <c r="U315" s="688">
        <v>0.73099999999999998</v>
      </c>
      <c r="V315" s="675">
        <v>45787</v>
      </c>
      <c r="W315" s="676">
        <v>0</v>
      </c>
      <c r="X315" s="677">
        <v>1.4530000000000001</v>
      </c>
      <c r="Y315" s="678">
        <v>45818</v>
      </c>
      <c r="Z315" s="676">
        <v>0</v>
      </c>
      <c r="AA315" s="677">
        <v>1.9510000000000001</v>
      </c>
      <c r="AB315" s="679">
        <v>45848</v>
      </c>
      <c r="AC315" s="658"/>
      <c r="AD315" s="658"/>
      <c r="AE315" s="652">
        <v>0</v>
      </c>
      <c r="AF315" s="687">
        <v>0.45100000000000001</v>
      </c>
      <c r="AG315" s="681">
        <v>45879</v>
      </c>
      <c r="AH315" s="681"/>
      <c r="AI315" s="681"/>
      <c r="AJ315" s="381">
        <v>0</v>
      </c>
      <c r="AK315" s="381">
        <v>0.247</v>
      </c>
      <c r="AL315" s="383">
        <v>0.16200000000000001</v>
      </c>
      <c r="AM315" s="686"/>
      <c r="AN315" s="686"/>
      <c r="AO315" s="683">
        <v>45910</v>
      </c>
      <c r="AP315" s="652">
        <v>0</v>
      </c>
      <c r="AQ315" s="684">
        <v>0.19400000000000001</v>
      </c>
      <c r="AR315" s="685"/>
      <c r="AS315" s="685"/>
      <c r="AT315" s="379"/>
      <c r="AU315" s="379"/>
      <c r="AV315" s="379"/>
      <c r="AW315" s="379"/>
      <c r="AX315" s="379"/>
      <c r="AY315" s="379"/>
      <c r="AZ315" s="379"/>
      <c r="BA315" s="379"/>
      <c r="BB315" s="379"/>
      <c r="BC315" s="379"/>
      <c r="BD315" s="379"/>
      <c r="BE315" s="379"/>
      <c r="BF315" s="379"/>
      <c r="BG315" s="379"/>
      <c r="BH315" s="379"/>
      <c r="BI315" s="379"/>
      <c r="BJ315" s="379"/>
      <c r="BK315" s="379"/>
      <c r="BL315" s="379"/>
      <c r="BM315" s="379"/>
      <c r="BN315" s="379"/>
      <c r="BO315" s="379"/>
      <c r="BP315" s="379"/>
      <c r="BQ315" s="379"/>
      <c r="BR315" s="379"/>
      <c r="BS315" s="379"/>
      <c r="BT315" s="379"/>
      <c r="BU315" s="379"/>
      <c r="BV315" s="379"/>
      <c r="BW315" s="379"/>
      <c r="BX315" s="379"/>
      <c r="BY315" s="379"/>
      <c r="BZ315" s="379"/>
      <c r="CA315" s="379"/>
      <c r="CB315" s="379"/>
      <c r="CC315" s="379"/>
      <c r="CD315" s="379"/>
      <c r="CE315" s="379"/>
      <c r="CF315" s="379"/>
      <c r="CG315" s="379"/>
      <c r="CH315" s="379"/>
      <c r="CI315" s="379"/>
      <c r="CJ315" s="379"/>
      <c r="CK315" s="379"/>
      <c r="CL315" s="379"/>
      <c r="CM315" s="379"/>
      <c r="CN315" s="379"/>
      <c r="CO315" s="379"/>
      <c r="CP315" s="379"/>
      <c r="CQ315" s="379"/>
      <c r="CR315" s="379"/>
      <c r="CS315" s="379"/>
      <c r="CT315" s="379"/>
      <c r="CU315" s="379"/>
      <c r="CV315" s="379"/>
      <c r="CW315" s="379"/>
      <c r="CX315" s="379"/>
      <c r="CY315" s="379"/>
      <c r="CZ315" s="379"/>
      <c r="DA315" s="379"/>
      <c r="DB315" s="379"/>
      <c r="DC315" s="379"/>
      <c r="DD315" s="379"/>
      <c r="DE315" s="379"/>
      <c r="DF315" s="379"/>
      <c r="DG315" s="379"/>
      <c r="DH315" s="379"/>
      <c r="DI315" s="379"/>
      <c r="DJ315" s="379"/>
      <c r="DK315" s="379"/>
      <c r="DL315" s="379"/>
      <c r="DM315" s="379"/>
      <c r="DN315" s="379"/>
      <c r="DO315" s="379"/>
      <c r="DP315" s="379"/>
      <c r="DQ315" s="379"/>
      <c r="DR315" s="379"/>
      <c r="DS315" s="379"/>
      <c r="DT315" s="379"/>
      <c r="DU315" s="379"/>
      <c r="DV315" s="379"/>
      <c r="DW315" s="379"/>
      <c r="DX315" s="379"/>
      <c r="DY315" s="379"/>
      <c r="DZ315" s="379"/>
      <c r="EA315" s="379"/>
      <c r="EB315" s="379"/>
      <c r="EC315" s="379"/>
      <c r="ED315" s="379"/>
      <c r="EE315" s="379"/>
      <c r="EF315" s="379"/>
      <c r="EG315" s="379"/>
      <c r="EH315" s="379"/>
      <c r="EI315" s="379"/>
      <c r="EJ315" s="379"/>
      <c r="EK315" s="379"/>
      <c r="EL315" s="379"/>
      <c r="EM315" s="379"/>
      <c r="EN315" s="379"/>
      <c r="EO315" s="379"/>
      <c r="EP315" s="379"/>
      <c r="EQ315" s="379"/>
      <c r="ER315" s="379"/>
      <c r="ES315" s="379"/>
      <c r="ET315" s="379"/>
      <c r="EU315" s="379"/>
      <c r="EV315" s="379"/>
      <c r="EW315" s="379"/>
      <c r="EX315" s="379"/>
      <c r="EY315" s="379"/>
      <c r="EZ315" s="379"/>
      <c r="FA315" s="379"/>
      <c r="FB315" s="379"/>
      <c r="FC315" s="379"/>
      <c r="FD315" s="379"/>
      <c r="FE315" s="379"/>
      <c r="FF315" s="379"/>
      <c r="FG315" s="379"/>
      <c r="FH315" s="379"/>
      <c r="FI315" s="379"/>
      <c r="FJ315" s="379"/>
      <c r="FK315" s="379"/>
      <c r="FL315" s="379"/>
      <c r="FM315" s="379"/>
      <c r="FN315" s="379"/>
      <c r="FO315" s="379"/>
      <c r="FP315" s="379"/>
      <c r="FQ315" s="379"/>
      <c r="FR315" s="379"/>
      <c r="FS315" s="379"/>
      <c r="FT315" s="379"/>
      <c r="FU315" s="379"/>
      <c r="FV315" s="379"/>
      <c r="FW315" s="379"/>
      <c r="FX315" s="379"/>
      <c r="FY315" s="379"/>
      <c r="FZ315" s="379"/>
      <c r="GA315" s="379"/>
      <c r="GB315" s="379"/>
      <c r="GC315" s="379"/>
      <c r="GD315" s="379"/>
      <c r="GE315" s="379"/>
      <c r="GF315" s="379"/>
      <c r="GG315" s="379"/>
      <c r="GH315" s="379"/>
      <c r="GI315" s="379"/>
      <c r="GJ315" s="379"/>
      <c r="GK315" s="379"/>
      <c r="GL315" s="379"/>
      <c r="GM315" s="379"/>
      <c r="GN315" s="379"/>
      <c r="GO315" s="379"/>
      <c r="GP315" s="379"/>
      <c r="GQ315" s="379"/>
      <c r="GR315" s="379"/>
      <c r="GS315" s="379"/>
      <c r="GT315" s="379"/>
      <c r="GU315" s="379"/>
      <c r="GV315" s="379"/>
      <c r="GW315" s="379"/>
      <c r="GX315" s="379"/>
      <c r="GY315" s="379"/>
      <c r="GZ315" s="379"/>
      <c r="HA315" s="379"/>
      <c r="HB315" s="379"/>
      <c r="HC315" s="379"/>
      <c r="HD315" s="379"/>
      <c r="HE315" s="379"/>
      <c r="HF315" s="379"/>
      <c r="HG315" s="379"/>
      <c r="HH315" s="379"/>
      <c r="HI315" s="379"/>
      <c r="HJ315" s="379"/>
      <c r="HK315" s="379"/>
      <c r="HL315" s="379"/>
      <c r="HM315" s="379"/>
      <c r="HN315" s="379"/>
      <c r="HO315" s="379"/>
      <c r="HP315" s="379"/>
      <c r="HQ315" s="379"/>
      <c r="HR315" s="379"/>
      <c r="HS315" s="379"/>
      <c r="HT315" s="379"/>
      <c r="HU315" s="379"/>
      <c r="HV315" s="379"/>
      <c r="HW315" s="379"/>
      <c r="HX315" s="379"/>
      <c r="HY315" s="379"/>
      <c r="HZ315" s="379"/>
      <c r="IA315" s="379"/>
      <c r="IB315" s="379"/>
      <c r="IC315" s="379"/>
      <c r="ID315" s="379"/>
      <c r="IE315" s="379"/>
      <c r="IF315" s="379"/>
      <c r="IG315" s="379"/>
      <c r="IH315" s="379"/>
      <c r="II315" s="379"/>
      <c r="IJ315" s="379"/>
      <c r="IK315" s="379"/>
      <c r="IL315" s="379"/>
      <c r="IM315" s="379"/>
      <c r="IN315" s="379"/>
      <c r="IO315" s="379"/>
      <c r="IP315" s="379"/>
      <c r="IQ315" s="379"/>
      <c r="IR315" s="379"/>
      <c r="IS315" s="379"/>
      <c r="IT315" s="379"/>
      <c r="IU315" s="379"/>
      <c r="IV315" s="379"/>
      <c r="IW315" s="379"/>
      <c r="IX315" s="379"/>
      <c r="IY315" s="379"/>
      <c r="IZ315" s="379"/>
      <c r="JA315" s="379"/>
      <c r="JB315" s="379"/>
      <c r="JC315" s="379"/>
      <c r="JD315" s="379"/>
      <c r="JE315" s="379"/>
      <c r="JF315" s="379"/>
      <c r="JG315" s="379"/>
      <c r="JH315" s="379"/>
      <c r="JI315" s="379"/>
      <c r="JJ315" s="379"/>
      <c r="JK315" s="379"/>
      <c r="JL315" s="379"/>
      <c r="JM315" s="379"/>
      <c r="JN315" s="379"/>
      <c r="JO315" s="379"/>
      <c r="JP315" s="379"/>
      <c r="JQ315" s="379"/>
      <c r="JR315" s="379"/>
      <c r="JS315" s="379"/>
      <c r="JT315" s="379"/>
      <c r="JU315" s="379"/>
      <c r="JV315" s="379"/>
      <c r="JW315" s="379"/>
      <c r="JX315" s="379"/>
      <c r="JY315" s="379"/>
      <c r="JZ315" s="379"/>
      <c r="KA315" s="379"/>
      <c r="KB315" s="379"/>
      <c r="KC315" s="379"/>
      <c r="KD315" s="379"/>
      <c r="KE315" s="379"/>
      <c r="KF315" s="379"/>
      <c r="KG315" s="379"/>
      <c r="KH315" s="379"/>
      <c r="KI315" s="379"/>
      <c r="KJ315" s="379"/>
      <c r="KK315" s="379"/>
      <c r="KL315" s="379"/>
      <c r="KM315" s="379"/>
      <c r="KN315" s="379"/>
      <c r="KO315" s="379"/>
      <c r="KP315" s="379"/>
      <c r="KQ315" s="379"/>
      <c r="KR315" s="379"/>
      <c r="KS315" s="379"/>
      <c r="KT315" s="379"/>
      <c r="KU315" s="379"/>
      <c r="KV315" s="379"/>
      <c r="KW315" s="379"/>
      <c r="KX315" s="379"/>
      <c r="KY315" s="379"/>
      <c r="KZ315" s="379"/>
      <c r="LA315" s="379"/>
      <c r="LB315" s="379"/>
      <c r="LC315" s="379"/>
      <c r="LD315" s="379"/>
      <c r="LE315" s="379"/>
      <c r="LF315" s="379"/>
      <c r="LG315" s="379"/>
      <c r="LH315" s="379"/>
      <c r="LI315" s="379"/>
      <c r="LJ315" s="379"/>
      <c r="LK315" s="379"/>
      <c r="LL315" s="379"/>
      <c r="LM315" s="379"/>
      <c r="LN315" s="379"/>
      <c r="LO315" s="379"/>
      <c r="LP315" s="379"/>
      <c r="LQ315" s="379"/>
      <c r="LR315" s="379"/>
      <c r="LS315" s="379"/>
      <c r="LT315" s="379"/>
      <c r="LU315" s="379"/>
      <c r="LV315" s="379"/>
      <c r="LW315" s="379"/>
      <c r="LX315" s="379"/>
      <c r="LY315" s="379"/>
      <c r="LZ315" s="379"/>
      <c r="MA315" s="379"/>
      <c r="MB315" s="379"/>
      <c r="MC315" s="379"/>
      <c r="MD315" s="379"/>
      <c r="ME315" s="379"/>
      <c r="MF315" s="379"/>
      <c r="MG315" s="379"/>
      <c r="MH315" s="379"/>
      <c r="MI315" s="379"/>
      <c r="MJ315" s="379"/>
      <c r="MK315" s="379"/>
      <c r="ML315" s="379"/>
      <c r="MM315" s="379"/>
      <c r="MN315" s="379"/>
      <c r="MO315" s="379"/>
      <c r="MP315" s="379"/>
      <c r="MQ315" s="379"/>
      <c r="MR315" s="379"/>
      <c r="MS315" s="379"/>
      <c r="MT315" s="379"/>
      <c r="MU315" s="379"/>
      <c r="MV315" s="379"/>
      <c r="MW315" s="379"/>
      <c r="MX315" s="379"/>
      <c r="MY315" s="379"/>
      <c r="MZ315" s="379"/>
      <c r="NA315" s="379"/>
      <c r="NB315" s="379"/>
      <c r="NC315" s="379"/>
      <c r="ND315" s="379"/>
      <c r="NE315" s="379"/>
      <c r="NF315" s="379"/>
      <c r="NG315" s="379"/>
      <c r="NH315" s="379"/>
      <c r="NI315" s="379"/>
      <c r="NJ315" s="379"/>
      <c r="NK315" s="379"/>
      <c r="NL315" s="379"/>
      <c r="NM315" s="379"/>
      <c r="NN315" s="379"/>
      <c r="NO315" s="379"/>
      <c r="NP315" s="379"/>
      <c r="NQ315" s="379"/>
      <c r="NR315" s="379"/>
      <c r="NS315" s="379"/>
      <c r="NT315" s="379"/>
      <c r="NU315" s="379"/>
      <c r="NV315" s="379"/>
      <c r="NW315" s="379"/>
      <c r="NX315" s="379"/>
      <c r="NY315" s="379"/>
      <c r="NZ315" s="379"/>
      <c r="OA315" s="379"/>
      <c r="OB315" s="379"/>
      <c r="OC315" s="379"/>
      <c r="OD315" s="379"/>
      <c r="OE315" s="379"/>
      <c r="OF315" s="379"/>
      <c r="OG315" s="379"/>
      <c r="OH315" s="379"/>
      <c r="OI315" s="379"/>
      <c r="OJ315" s="379"/>
      <c r="OK315" s="379"/>
      <c r="OL315" s="379"/>
      <c r="OM315" s="379"/>
      <c r="ON315" s="379"/>
      <c r="OO315" s="379"/>
      <c r="OP315" s="379"/>
      <c r="OQ315" s="379"/>
      <c r="OR315" s="379"/>
      <c r="OS315" s="379"/>
      <c r="OT315" s="379"/>
      <c r="OU315" s="379"/>
      <c r="OV315" s="379"/>
      <c r="OW315" s="379"/>
      <c r="OX315" s="379"/>
      <c r="OY315" s="379"/>
      <c r="OZ315" s="379"/>
      <c r="PA315" s="379"/>
      <c r="PB315" s="379"/>
      <c r="PC315" s="379"/>
      <c r="PD315" s="379"/>
      <c r="PE315" s="379"/>
      <c r="PF315" s="379"/>
      <c r="PG315" s="379"/>
      <c r="PH315" s="379"/>
      <c r="PI315" s="379"/>
      <c r="PJ315" s="379"/>
      <c r="PK315" s="379"/>
      <c r="PL315" s="379"/>
      <c r="PM315" s="379"/>
      <c r="PN315" s="379"/>
      <c r="PO315" s="379"/>
      <c r="PP315" s="379"/>
      <c r="PQ315" s="379"/>
      <c r="PR315" s="379"/>
      <c r="PS315" s="379"/>
      <c r="PT315" s="379"/>
      <c r="PU315" s="379"/>
      <c r="PV315" s="379"/>
      <c r="PW315" s="379"/>
      <c r="PX315" s="379"/>
      <c r="PY315" s="379"/>
      <c r="PZ315" s="379"/>
      <c r="QA315" s="379"/>
      <c r="QB315" s="379"/>
      <c r="QC315" s="379"/>
      <c r="QD315" s="379"/>
      <c r="QE315" s="379"/>
      <c r="QF315" s="379"/>
      <c r="QG315" s="379"/>
      <c r="QH315" s="379"/>
      <c r="QI315" s="379"/>
      <c r="QJ315" s="379"/>
      <c r="QK315" s="379"/>
      <c r="QL315" s="379"/>
      <c r="QM315" s="379"/>
      <c r="QN315" s="379"/>
      <c r="QO315" s="379"/>
      <c r="QP315" s="379"/>
      <c r="QQ315" s="379"/>
      <c r="QR315" s="379"/>
      <c r="QS315" s="379"/>
      <c r="QT315" s="379"/>
      <c r="QU315" s="379"/>
      <c r="QV315" s="379"/>
      <c r="QW315" s="379"/>
      <c r="QX315" s="379"/>
      <c r="QY315" s="379"/>
      <c r="QZ315" s="379"/>
      <c r="RA315" s="379"/>
      <c r="RB315" s="379"/>
      <c r="RC315" s="379"/>
      <c r="RD315" s="379"/>
      <c r="RE315" s="379"/>
      <c r="RF315" s="379"/>
      <c r="RG315" s="379"/>
      <c r="RH315" s="379"/>
      <c r="RI315" s="379"/>
      <c r="RJ315" s="379"/>
      <c r="RK315" s="379"/>
      <c r="RL315" s="379"/>
      <c r="RM315" s="379"/>
      <c r="RN315" s="379"/>
      <c r="RO315" s="379"/>
      <c r="RP315" s="379"/>
      <c r="RQ315" s="379"/>
      <c r="RR315" s="379"/>
      <c r="RS315" s="379"/>
      <c r="RT315" s="379"/>
      <c r="RU315" s="379"/>
      <c r="RV315" s="379"/>
      <c r="RW315" s="379"/>
      <c r="RX315" s="379"/>
      <c r="RY315" s="379"/>
      <c r="RZ315" s="379"/>
      <c r="SA315" s="379"/>
      <c r="SB315" s="379"/>
      <c r="SC315" s="379"/>
      <c r="SD315" s="379"/>
      <c r="SE315" s="379"/>
      <c r="SF315" s="379"/>
      <c r="SG315" s="379"/>
      <c r="SH315" s="379"/>
      <c r="SI315" s="379"/>
      <c r="SJ315" s="379"/>
      <c r="SK315" s="379"/>
      <c r="SL315" s="379"/>
      <c r="SM315" s="379"/>
      <c r="SN315" s="379"/>
      <c r="SO315" s="379"/>
      <c r="SP315" s="379"/>
      <c r="SQ315" s="379"/>
      <c r="SR315" s="379"/>
      <c r="SS315" s="379"/>
      <c r="ST315" s="379"/>
      <c r="SU315" s="379"/>
      <c r="SV315" s="379"/>
      <c r="SW315" s="379"/>
      <c r="SX315" s="379"/>
      <c r="SY315" s="379"/>
      <c r="SZ315" s="379"/>
      <c r="TA315" s="379"/>
      <c r="TB315" s="379"/>
      <c r="TC315" s="379"/>
      <c r="TD315" s="379"/>
      <c r="TE315" s="379"/>
      <c r="TF315" s="379"/>
      <c r="TG315" s="379"/>
      <c r="TH315" s="379"/>
      <c r="TI315" s="379"/>
      <c r="TJ315" s="379"/>
      <c r="TK315" s="379"/>
      <c r="TL315" s="379"/>
      <c r="TM315" s="379"/>
      <c r="TN315" s="379"/>
      <c r="TO315" s="379"/>
      <c r="TP315" s="379"/>
      <c r="TQ315" s="379"/>
      <c r="TR315" s="379"/>
      <c r="TS315" s="379"/>
      <c r="TT315" s="379"/>
      <c r="TU315" s="379"/>
      <c r="TV315" s="379"/>
      <c r="TW315" s="379"/>
      <c r="TX315" s="379"/>
      <c r="TY315" s="379"/>
      <c r="TZ315" s="379"/>
      <c r="UA315" s="379"/>
      <c r="UB315" s="379"/>
      <c r="UC315" s="379"/>
      <c r="UD315" s="379"/>
      <c r="UE315" s="379"/>
      <c r="UF315" s="379"/>
      <c r="UG315" s="379"/>
      <c r="UH315" s="379"/>
      <c r="UI315" s="379"/>
      <c r="UJ315" s="379"/>
      <c r="UK315" s="379"/>
      <c r="UL315" s="379"/>
      <c r="UM315" s="379"/>
      <c r="UN315" s="379"/>
      <c r="UO315" s="379"/>
      <c r="UP315" s="379"/>
      <c r="UQ315" s="379"/>
      <c r="UR315" s="379"/>
      <c r="US315" s="379"/>
      <c r="UT315" s="379"/>
      <c r="UU315" s="379"/>
      <c r="UV315" s="379"/>
      <c r="UW315" s="379"/>
      <c r="UX315" s="379"/>
      <c r="UY315" s="379"/>
      <c r="UZ315" s="379"/>
      <c r="VA315" s="379"/>
      <c r="VB315" s="379"/>
      <c r="VC315" s="379"/>
      <c r="VD315" s="379"/>
      <c r="VE315" s="379"/>
      <c r="VF315" s="379"/>
      <c r="VG315" s="379"/>
      <c r="VH315" s="379"/>
      <c r="VI315" s="379"/>
      <c r="VJ315" s="379"/>
      <c r="VK315" s="379"/>
      <c r="VL315" s="379"/>
      <c r="VM315" s="379"/>
      <c r="VN315" s="379"/>
      <c r="VO315" s="379"/>
      <c r="VP315" s="379"/>
      <c r="VQ315" s="379"/>
      <c r="VR315" s="379"/>
      <c r="VS315" s="379"/>
      <c r="VT315" s="379"/>
      <c r="VU315" s="379"/>
      <c r="VV315" s="379"/>
      <c r="VW315" s="379"/>
      <c r="VX315" s="379"/>
      <c r="VY315" s="379"/>
      <c r="VZ315" s="379"/>
      <c r="WA315" s="379"/>
      <c r="WB315" s="379"/>
      <c r="WC315" s="379"/>
      <c r="WD315" s="379"/>
      <c r="WE315" s="379"/>
      <c r="WF315" s="379"/>
      <c r="WG315" s="379"/>
      <c r="WH315" s="379"/>
      <c r="WI315" s="379"/>
      <c r="WJ315" s="379"/>
      <c r="WK315" s="379"/>
      <c r="WL315" s="379"/>
      <c r="WM315" s="379"/>
      <c r="WN315" s="379"/>
      <c r="WO315" s="379"/>
      <c r="WP315" s="379"/>
      <c r="WQ315" s="379"/>
      <c r="WR315" s="379"/>
      <c r="WS315" s="379"/>
      <c r="WT315" s="379"/>
      <c r="WU315" s="379"/>
      <c r="WV315" s="379"/>
      <c r="WW315" s="379"/>
      <c r="WX315" s="379"/>
      <c r="WY315" s="379"/>
      <c r="WZ315" s="379"/>
      <c r="XA315" s="379"/>
      <c r="XB315" s="379"/>
      <c r="XC315" s="379"/>
      <c r="XD315" s="379"/>
      <c r="XE315" s="379"/>
      <c r="XF315" s="379"/>
      <c r="XG315" s="379"/>
      <c r="XH315" s="379"/>
      <c r="XI315" s="379"/>
      <c r="XJ315" s="379"/>
      <c r="XK315" s="379"/>
      <c r="XL315" s="379"/>
      <c r="XM315" s="379"/>
      <c r="XN315" s="379"/>
      <c r="XO315" s="379"/>
      <c r="XP315" s="379"/>
      <c r="XQ315" s="379"/>
      <c r="XR315" s="379"/>
      <c r="XS315" s="379"/>
      <c r="XT315" s="379"/>
      <c r="XU315" s="379"/>
      <c r="XV315" s="379"/>
      <c r="XW315" s="379"/>
      <c r="XX315" s="379"/>
      <c r="XY315" s="379"/>
      <c r="XZ315" s="379"/>
      <c r="YA315" s="379"/>
      <c r="YB315" s="379"/>
      <c r="YC315" s="379"/>
      <c r="YD315" s="379"/>
      <c r="YE315" s="379"/>
      <c r="YF315" s="379"/>
      <c r="YG315" s="379"/>
      <c r="YH315" s="379"/>
      <c r="YI315" s="379"/>
      <c r="YJ315" s="379"/>
      <c r="YK315" s="379"/>
      <c r="YL315" s="379"/>
      <c r="YM315" s="379"/>
      <c r="YN315" s="379"/>
      <c r="YO315" s="379"/>
      <c r="YP315" s="379"/>
      <c r="YQ315" s="379"/>
      <c r="YR315" s="379"/>
      <c r="YS315" s="379"/>
      <c r="YT315" s="379"/>
      <c r="YU315" s="379"/>
      <c r="YV315" s="379"/>
      <c r="YW315" s="379"/>
      <c r="YX315" s="379"/>
      <c r="YY315" s="379"/>
      <c r="YZ315" s="379"/>
      <c r="ZA315" s="379"/>
      <c r="ZB315" s="379"/>
      <c r="ZC315" s="379"/>
      <c r="ZD315" s="379"/>
      <c r="ZE315" s="379"/>
      <c r="ZF315" s="379"/>
      <c r="ZG315" s="379"/>
      <c r="ZH315" s="379"/>
      <c r="ZI315" s="379"/>
      <c r="ZJ315" s="379"/>
      <c r="ZK315" s="379"/>
      <c r="ZL315" s="379"/>
      <c r="ZM315" s="379"/>
      <c r="ZN315" s="379"/>
      <c r="ZO315" s="379"/>
      <c r="ZP315" s="379"/>
      <c r="ZQ315" s="379"/>
      <c r="ZR315" s="379"/>
      <c r="ZS315" s="379"/>
      <c r="ZT315" s="379"/>
      <c r="ZU315" s="379"/>
      <c r="ZV315" s="379"/>
      <c r="ZW315" s="379"/>
      <c r="ZX315" s="379"/>
      <c r="ZY315" s="379"/>
      <c r="ZZ315" s="379"/>
      <c r="AAA315" s="379"/>
      <c r="AAB315" s="379"/>
      <c r="AAC315" s="379"/>
      <c r="AAD315" s="379"/>
      <c r="AAE315" s="379"/>
      <c r="AAF315" s="379"/>
      <c r="AAG315" s="379"/>
      <c r="AAH315" s="379"/>
      <c r="AAI315" s="379"/>
      <c r="AAJ315" s="379"/>
      <c r="AAK315" s="379"/>
      <c r="AAL315" s="379"/>
      <c r="AAM315" s="379"/>
      <c r="AAN315" s="379"/>
      <c r="AAO315" s="379"/>
      <c r="AAP315" s="379"/>
      <c r="AAQ315" s="379"/>
      <c r="AAR315" s="379"/>
      <c r="AAS315" s="379"/>
      <c r="AAT315" s="379"/>
      <c r="AAU315" s="379"/>
      <c r="AAV315" s="379"/>
      <c r="AAW315" s="379"/>
      <c r="AAX315" s="379"/>
      <c r="AAY315" s="379"/>
      <c r="AAZ315" s="379"/>
      <c r="ABA315" s="379"/>
      <c r="ABB315" s="379"/>
      <c r="ABC315" s="379"/>
      <c r="ABD315" s="379"/>
      <c r="ABE315" s="379"/>
      <c r="ABF315" s="379"/>
      <c r="ABG315" s="379"/>
      <c r="ABH315" s="379"/>
      <c r="ABI315" s="379"/>
      <c r="ABJ315" s="379"/>
      <c r="ABK315" s="379"/>
      <c r="ABL315" s="379"/>
      <c r="ABM315" s="379"/>
      <c r="ABN315" s="379"/>
      <c r="ABO315" s="379"/>
      <c r="ABP315" s="379"/>
      <c r="ABQ315" s="379"/>
      <c r="ABR315" s="379"/>
      <c r="ABS315" s="379"/>
      <c r="ABT315" s="379"/>
      <c r="ABU315" s="379"/>
      <c r="ABV315" s="379"/>
      <c r="ABW315" s="379"/>
      <c r="ABX315" s="379"/>
      <c r="ABY315" s="379"/>
      <c r="ABZ315" s="379"/>
      <c r="ACA315" s="379"/>
      <c r="ACB315" s="379"/>
      <c r="ACC315" s="379"/>
      <c r="ACD315" s="379"/>
      <c r="ACE315" s="379"/>
      <c r="ACF315" s="379"/>
      <c r="ACG315" s="379"/>
      <c r="ACH315" s="379"/>
      <c r="ACI315" s="379"/>
      <c r="ACJ315" s="379"/>
      <c r="ACK315" s="379"/>
      <c r="ACL315" s="379"/>
      <c r="ACM315" s="379"/>
      <c r="ACN315" s="379"/>
      <c r="ACO315" s="379"/>
      <c r="ACP315" s="379"/>
      <c r="ACQ315" s="379"/>
      <c r="ACR315" s="379"/>
      <c r="ACS315" s="379"/>
      <c r="ACT315" s="379"/>
      <c r="ACU315" s="379"/>
      <c r="ACV315" s="379"/>
      <c r="ACW315" s="379"/>
      <c r="ACX315" s="379"/>
      <c r="ACY315" s="379"/>
      <c r="ACZ315" s="379"/>
      <c r="ADA315" s="379"/>
      <c r="ADB315" s="379"/>
      <c r="ADC315" s="379"/>
      <c r="ADD315" s="379"/>
      <c r="ADE315" s="379"/>
      <c r="ADF315" s="379"/>
      <c r="ADG315" s="379"/>
      <c r="ADH315" s="379"/>
      <c r="ADI315" s="379"/>
      <c r="ADJ315" s="379"/>
      <c r="ADK315" s="379"/>
      <c r="ADL315" s="379"/>
      <c r="ADM315" s="379"/>
      <c r="ADN315" s="379"/>
      <c r="ADO315" s="379"/>
      <c r="ADP315" s="379"/>
      <c r="ADQ315" s="379"/>
      <c r="ADR315" s="379"/>
      <c r="ADS315" s="379"/>
      <c r="ADT315" s="379"/>
      <c r="ADU315" s="379"/>
      <c r="ADV315" s="379"/>
      <c r="ADW315" s="379"/>
      <c r="ADX315" s="379"/>
      <c r="ADY315" s="379"/>
      <c r="ADZ315" s="379"/>
      <c r="AEA315" s="379"/>
      <c r="AEB315" s="379"/>
      <c r="AEC315" s="379"/>
      <c r="AED315" s="379"/>
      <c r="AEE315" s="379"/>
      <c r="AEF315" s="379"/>
      <c r="AEG315" s="379"/>
      <c r="AEH315" s="379"/>
      <c r="AEI315" s="379"/>
      <c r="AEJ315" s="379"/>
      <c r="AEK315" s="379"/>
      <c r="AEL315" s="379"/>
      <c r="AEM315" s="379"/>
      <c r="AEN315" s="379"/>
      <c r="AEO315" s="379"/>
      <c r="AEP315" s="379"/>
      <c r="AEQ315" s="379"/>
      <c r="AER315" s="379"/>
      <c r="AES315" s="379"/>
      <c r="AET315" s="379"/>
      <c r="AEU315" s="379"/>
      <c r="AEV315" s="379"/>
      <c r="AEW315" s="379"/>
      <c r="AEX315" s="379"/>
      <c r="AEY315" s="379"/>
      <c r="AEZ315" s="379"/>
      <c r="AFA315" s="379"/>
      <c r="AFB315" s="379"/>
      <c r="AFC315" s="379"/>
      <c r="AFD315" s="379"/>
      <c r="AFE315" s="379"/>
      <c r="AFF315" s="379"/>
      <c r="AFG315" s="379"/>
      <c r="AFH315" s="379"/>
      <c r="AFI315" s="379"/>
      <c r="AFJ315" s="379"/>
      <c r="AFK315" s="379"/>
      <c r="AFL315" s="379"/>
      <c r="AFM315" s="379"/>
      <c r="AFN315" s="379"/>
      <c r="AFO315" s="379"/>
      <c r="AFP315" s="379"/>
      <c r="AFQ315" s="379"/>
      <c r="AFR315" s="379"/>
      <c r="AFS315" s="379"/>
      <c r="AFT315" s="379"/>
      <c r="AFU315" s="379"/>
      <c r="AFV315" s="379"/>
      <c r="AFW315" s="379"/>
      <c r="AFX315" s="379"/>
      <c r="AFY315" s="379"/>
      <c r="AFZ315" s="379"/>
      <c r="AGA315" s="379"/>
      <c r="AGB315" s="379"/>
      <c r="AGC315" s="379"/>
      <c r="AGD315" s="379"/>
      <c r="AGE315" s="379"/>
      <c r="AGF315" s="379"/>
      <c r="AGG315" s="379"/>
      <c r="AGH315" s="379"/>
      <c r="AGI315" s="379"/>
      <c r="AGJ315" s="379"/>
      <c r="AGK315" s="379"/>
      <c r="AGL315" s="379"/>
      <c r="AGM315" s="379"/>
      <c r="AGN315" s="379"/>
      <c r="AGO315" s="379"/>
      <c r="AGP315" s="379"/>
      <c r="AGQ315" s="379"/>
      <c r="AGR315" s="379"/>
      <c r="AGS315" s="379"/>
      <c r="AGT315" s="379"/>
      <c r="AGU315" s="379"/>
      <c r="AGV315" s="379"/>
      <c r="AGW315" s="379"/>
      <c r="AGX315" s="379"/>
      <c r="AGY315" s="379"/>
      <c r="AGZ315" s="379"/>
      <c r="AHA315" s="379"/>
      <c r="AHB315" s="379"/>
      <c r="AHC315" s="379"/>
      <c r="AHD315" s="379"/>
      <c r="AHE315" s="379"/>
      <c r="AHF315" s="379"/>
      <c r="AHG315" s="379"/>
      <c r="AHH315" s="379"/>
      <c r="AHI315" s="379"/>
      <c r="AHJ315" s="379"/>
      <c r="AHK315" s="379"/>
      <c r="AHL315" s="379"/>
      <c r="AHM315" s="379"/>
      <c r="AHN315" s="379"/>
      <c r="AHO315" s="379"/>
      <c r="AHP315" s="379"/>
      <c r="AHQ315" s="379"/>
      <c r="AHR315" s="379"/>
      <c r="AHS315" s="379"/>
      <c r="AHT315" s="379"/>
      <c r="AHU315" s="379"/>
      <c r="AHV315" s="379"/>
      <c r="AHW315" s="379"/>
      <c r="AHX315" s="379"/>
      <c r="AHY315" s="379"/>
      <c r="AHZ315" s="379"/>
      <c r="AIA315" s="379"/>
      <c r="AIB315" s="379"/>
      <c r="AIC315" s="379"/>
      <c r="AID315" s="379"/>
      <c r="AIE315" s="379"/>
      <c r="AIF315" s="379"/>
      <c r="AIG315" s="379"/>
      <c r="AIH315" s="379"/>
      <c r="AII315" s="379"/>
      <c r="AIJ315" s="379"/>
      <c r="AIK315" s="379"/>
      <c r="AIL315" s="379"/>
      <c r="AIM315" s="379"/>
      <c r="AIN315" s="379"/>
      <c r="AIO315" s="379"/>
      <c r="AIP315" s="379"/>
      <c r="AIQ315" s="379"/>
      <c r="AIR315" s="379"/>
      <c r="AIS315" s="379"/>
      <c r="AIT315" s="379"/>
      <c r="AIU315" s="379"/>
      <c r="AIV315" s="379"/>
      <c r="AIW315" s="379"/>
      <c r="AIX315" s="379"/>
      <c r="AIY315" s="379"/>
      <c r="AIZ315" s="379"/>
      <c r="AJA315" s="379"/>
      <c r="AJB315" s="379"/>
      <c r="AJC315" s="379"/>
      <c r="AJD315" s="379"/>
      <c r="AJE315" s="379"/>
      <c r="AJF315" s="379"/>
      <c r="AJG315" s="379"/>
      <c r="AJH315" s="379"/>
      <c r="AJI315" s="379"/>
      <c r="AJJ315" s="379"/>
      <c r="AJK315" s="379"/>
      <c r="AJL315" s="379"/>
      <c r="AJM315" s="379"/>
      <c r="AJN315" s="379"/>
      <c r="AJO315" s="379"/>
      <c r="AJP315" s="379"/>
      <c r="AJQ315" s="379"/>
      <c r="AJR315" s="379"/>
      <c r="AJS315" s="379"/>
      <c r="AJT315" s="379"/>
      <c r="AJU315" s="379"/>
      <c r="AJV315" s="379"/>
      <c r="AJW315" s="379"/>
      <c r="AJX315" s="379"/>
      <c r="AJY315" s="379"/>
      <c r="AJZ315" s="379"/>
      <c r="AKA315" s="379"/>
      <c r="AKB315" s="379"/>
      <c r="AKC315" s="379"/>
      <c r="AKD315" s="379"/>
      <c r="AKE315" s="379"/>
      <c r="AKF315" s="379"/>
      <c r="AKG315" s="379"/>
      <c r="AKH315" s="379"/>
      <c r="AKI315" s="379"/>
      <c r="AKJ315" s="379"/>
      <c r="AKK315" s="379"/>
      <c r="AKL315" s="379"/>
      <c r="AKM315" s="379"/>
      <c r="AKN315" s="379"/>
      <c r="AKO315" s="379"/>
      <c r="AKP315" s="379"/>
      <c r="AKQ315" s="379"/>
      <c r="AKR315" s="379"/>
      <c r="AKS315" s="379"/>
      <c r="AKT315" s="379"/>
      <c r="AKU315" s="379"/>
      <c r="AKV315" s="379"/>
      <c r="AKW315" s="379"/>
      <c r="AKX315" s="379"/>
      <c r="AKY315" s="379"/>
      <c r="AKZ315" s="379"/>
      <c r="ALA315" s="379"/>
      <c r="ALB315" s="379"/>
      <c r="ALC315" s="379"/>
      <c r="ALD315" s="379"/>
      <c r="ALE315" s="379"/>
      <c r="ALF315" s="379"/>
      <c r="ALG315" s="379"/>
      <c r="ALH315" s="379"/>
      <c r="ALI315" s="379"/>
      <c r="ALJ315" s="379"/>
      <c r="ALK315" s="379"/>
      <c r="ALL315" s="379"/>
      <c r="ALM315" s="379"/>
      <c r="ALN315" s="379"/>
      <c r="ALO315" s="379"/>
      <c r="ALP315" s="379"/>
      <c r="ALQ315" s="379"/>
      <c r="ALR315" s="379"/>
      <c r="ALS315" s="379"/>
      <c r="ALT315" s="379"/>
      <c r="ALU315" s="379"/>
      <c r="ALV315" s="379"/>
      <c r="ALW315" s="379"/>
      <c r="ALX315" s="379"/>
      <c r="ALY315" s="379"/>
      <c r="ALZ315" s="379"/>
      <c r="AMA315" s="379"/>
      <c r="AMB315" s="379"/>
      <c r="AMC315" s="379"/>
      <c r="AMD315" s="379"/>
      <c r="AME315" s="379"/>
      <c r="AMF315" s="379"/>
      <c r="AMG315" s="379"/>
      <c r="AMH315" s="379"/>
      <c r="AMI315" s="379"/>
      <c r="AMJ315" s="379"/>
      <c r="AMK315" s="379"/>
      <c r="AML315" s="379"/>
      <c r="AMM315" s="379"/>
      <c r="AMN315" s="379"/>
      <c r="AMO315" s="379"/>
      <c r="AMP315" s="379"/>
      <c r="AMQ315" s="379"/>
      <c r="AMR315" s="379"/>
      <c r="AMS315" s="379"/>
      <c r="AMT315" s="379"/>
      <c r="AMU315" s="379"/>
    </row>
    <row r="316" spans="1:1035" s="343" customFormat="1" ht="15" x14ac:dyDescent="0.25">
      <c r="A316" s="664">
        <v>45576</v>
      </c>
      <c r="B316" s="665">
        <v>0</v>
      </c>
      <c r="C316" s="666">
        <v>0.20399999999999999</v>
      </c>
      <c r="D316" s="667">
        <v>45607</v>
      </c>
      <c r="E316" s="668">
        <v>0</v>
      </c>
      <c r="F316" s="668">
        <v>0.26200000000000001</v>
      </c>
      <c r="G316" s="669">
        <v>45637</v>
      </c>
      <c r="H316" s="665">
        <v>1.2</v>
      </c>
      <c r="I316" s="665">
        <v>0.23400000000000001</v>
      </c>
      <c r="J316" s="667">
        <v>45668</v>
      </c>
      <c r="K316" s="668">
        <v>0</v>
      </c>
      <c r="L316" s="670">
        <v>0.25</v>
      </c>
      <c r="M316" s="671">
        <v>45699</v>
      </c>
      <c r="N316" s="665">
        <v>0</v>
      </c>
      <c r="O316" s="665">
        <v>0.215</v>
      </c>
      <c r="P316" s="672">
        <v>45727</v>
      </c>
      <c r="Q316" s="673">
        <v>13.3</v>
      </c>
      <c r="R316" s="674">
        <v>0.26</v>
      </c>
      <c r="S316" s="678">
        <v>45758</v>
      </c>
      <c r="T316" s="676">
        <v>0.2</v>
      </c>
      <c r="U316" s="688">
        <v>1.1850000000000001</v>
      </c>
      <c r="V316" s="675">
        <v>45788</v>
      </c>
      <c r="W316" s="676">
        <v>0</v>
      </c>
      <c r="X316" s="677">
        <v>1.423</v>
      </c>
      <c r="Y316" s="678">
        <v>45819</v>
      </c>
      <c r="Z316" s="676">
        <v>2</v>
      </c>
      <c r="AA316" s="677">
        <v>2.105</v>
      </c>
      <c r="AB316" s="679">
        <v>45849</v>
      </c>
      <c r="AC316" s="658"/>
      <c r="AD316" s="658"/>
      <c r="AE316" s="652">
        <v>0</v>
      </c>
      <c r="AF316" s="687">
        <v>0.42299999999999999</v>
      </c>
      <c r="AG316" s="681">
        <v>45880</v>
      </c>
      <c r="AH316" s="681"/>
      <c r="AI316" s="681"/>
      <c r="AJ316" s="381">
        <v>0</v>
      </c>
      <c r="AK316" s="381">
        <v>0.24099999999999999</v>
      </c>
      <c r="AL316" s="383">
        <v>0.16</v>
      </c>
      <c r="AM316" s="686"/>
      <c r="AN316" s="686"/>
      <c r="AO316" s="683">
        <v>45911</v>
      </c>
      <c r="AP316" s="652">
        <v>0</v>
      </c>
      <c r="AQ316" s="684">
        <v>0.184</v>
      </c>
      <c r="AR316" s="685"/>
      <c r="AS316" s="685"/>
      <c r="AT316" s="379"/>
      <c r="AU316" s="379"/>
      <c r="AV316" s="379"/>
      <c r="AW316" s="379"/>
      <c r="AX316" s="379"/>
      <c r="AY316" s="379"/>
      <c r="AZ316" s="379"/>
      <c r="BA316" s="379"/>
      <c r="BB316" s="379"/>
      <c r="BC316" s="379"/>
      <c r="BD316" s="379"/>
      <c r="BE316" s="379"/>
      <c r="BF316" s="379"/>
      <c r="BG316" s="379"/>
      <c r="BH316" s="379"/>
      <c r="BI316" s="379"/>
      <c r="BJ316" s="379"/>
      <c r="BK316" s="379"/>
      <c r="BL316" s="379"/>
      <c r="BM316" s="379"/>
      <c r="BN316" s="379"/>
      <c r="BO316" s="379"/>
      <c r="BP316" s="379"/>
      <c r="BQ316" s="379"/>
      <c r="BR316" s="379"/>
      <c r="BS316" s="379"/>
      <c r="BT316" s="379"/>
      <c r="BU316" s="379"/>
      <c r="BV316" s="379"/>
      <c r="BW316" s="379"/>
      <c r="BX316" s="379"/>
      <c r="BY316" s="379"/>
      <c r="BZ316" s="379"/>
      <c r="CA316" s="379"/>
      <c r="CB316" s="379"/>
      <c r="CC316" s="379"/>
      <c r="CD316" s="379"/>
      <c r="CE316" s="379"/>
      <c r="CF316" s="379"/>
      <c r="CG316" s="379"/>
      <c r="CH316" s="379"/>
      <c r="CI316" s="379"/>
      <c r="CJ316" s="379"/>
      <c r="CK316" s="379"/>
      <c r="CL316" s="379"/>
      <c r="CM316" s="379"/>
      <c r="CN316" s="379"/>
      <c r="CO316" s="379"/>
      <c r="CP316" s="379"/>
      <c r="CQ316" s="379"/>
      <c r="CR316" s="379"/>
      <c r="CS316" s="379"/>
      <c r="CT316" s="379"/>
      <c r="CU316" s="379"/>
      <c r="CV316" s="379"/>
      <c r="CW316" s="379"/>
      <c r="CX316" s="379"/>
      <c r="CY316" s="379"/>
      <c r="CZ316" s="379"/>
      <c r="DA316" s="379"/>
      <c r="DB316" s="379"/>
      <c r="DC316" s="379"/>
      <c r="DD316" s="379"/>
      <c r="DE316" s="379"/>
      <c r="DF316" s="379"/>
      <c r="DG316" s="379"/>
      <c r="DH316" s="379"/>
      <c r="DI316" s="379"/>
      <c r="DJ316" s="379"/>
      <c r="DK316" s="379"/>
      <c r="DL316" s="379"/>
      <c r="DM316" s="379"/>
      <c r="DN316" s="379"/>
      <c r="DO316" s="379"/>
      <c r="DP316" s="379"/>
      <c r="DQ316" s="379"/>
      <c r="DR316" s="379"/>
      <c r="DS316" s="379"/>
      <c r="DT316" s="379"/>
      <c r="DU316" s="379"/>
      <c r="DV316" s="379"/>
      <c r="DW316" s="379"/>
      <c r="DX316" s="379"/>
      <c r="DY316" s="379"/>
      <c r="DZ316" s="379"/>
      <c r="EA316" s="379"/>
      <c r="EB316" s="379"/>
      <c r="EC316" s="379"/>
      <c r="ED316" s="379"/>
      <c r="EE316" s="379"/>
      <c r="EF316" s="379"/>
      <c r="EG316" s="379"/>
      <c r="EH316" s="379"/>
      <c r="EI316" s="379"/>
      <c r="EJ316" s="379"/>
      <c r="EK316" s="379"/>
      <c r="EL316" s="379"/>
      <c r="EM316" s="379"/>
      <c r="EN316" s="379"/>
      <c r="EO316" s="379"/>
      <c r="EP316" s="379"/>
      <c r="EQ316" s="379"/>
      <c r="ER316" s="379"/>
      <c r="ES316" s="379"/>
      <c r="ET316" s="379"/>
      <c r="EU316" s="379"/>
      <c r="EV316" s="379"/>
      <c r="EW316" s="379"/>
      <c r="EX316" s="379"/>
      <c r="EY316" s="379"/>
      <c r="EZ316" s="379"/>
      <c r="FA316" s="379"/>
      <c r="FB316" s="379"/>
      <c r="FC316" s="379"/>
      <c r="FD316" s="379"/>
      <c r="FE316" s="379"/>
      <c r="FF316" s="379"/>
      <c r="FG316" s="379"/>
      <c r="FH316" s="379"/>
      <c r="FI316" s="379"/>
      <c r="FJ316" s="379"/>
      <c r="FK316" s="379"/>
      <c r="FL316" s="379"/>
      <c r="FM316" s="379"/>
      <c r="FN316" s="379"/>
      <c r="FO316" s="379"/>
      <c r="FP316" s="379"/>
      <c r="FQ316" s="379"/>
      <c r="FR316" s="379"/>
      <c r="FS316" s="379"/>
      <c r="FT316" s="379"/>
      <c r="FU316" s="379"/>
      <c r="FV316" s="379"/>
      <c r="FW316" s="379"/>
      <c r="FX316" s="379"/>
      <c r="FY316" s="379"/>
      <c r="FZ316" s="379"/>
      <c r="GA316" s="379"/>
      <c r="GB316" s="379"/>
      <c r="GC316" s="379"/>
      <c r="GD316" s="379"/>
      <c r="GE316" s="379"/>
      <c r="GF316" s="379"/>
      <c r="GG316" s="379"/>
      <c r="GH316" s="379"/>
      <c r="GI316" s="379"/>
      <c r="GJ316" s="379"/>
      <c r="GK316" s="379"/>
      <c r="GL316" s="379"/>
      <c r="GM316" s="379"/>
      <c r="GN316" s="379"/>
      <c r="GO316" s="379"/>
      <c r="GP316" s="379"/>
      <c r="GQ316" s="379"/>
      <c r="GR316" s="379"/>
      <c r="GS316" s="379"/>
      <c r="GT316" s="379"/>
      <c r="GU316" s="379"/>
      <c r="GV316" s="379"/>
      <c r="GW316" s="379"/>
      <c r="GX316" s="379"/>
      <c r="GY316" s="379"/>
      <c r="GZ316" s="379"/>
      <c r="HA316" s="379"/>
      <c r="HB316" s="379"/>
      <c r="HC316" s="379"/>
      <c r="HD316" s="379"/>
      <c r="HE316" s="379"/>
      <c r="HF316" s="379"/>
      <c r="HG316" s="379"/>
      <c r="HH316" s="379"/>
      <c r="HI316" s="379"/>
      <c r="HJ316" s="379"/>
      <c r="HK316" s="379"/>
      <c r="HL316" s="379"/>
      <c r="HM316" s="379"/>
      <c r="HN316" s="379"/>
      <c r="HO316" s="379"/>
      <c r="HP316" s="379"/>
      <c r="HQ316" s="379"/>
      <c r="HR316" s="379"/>
      <c r="HS316" s="379"/>
      <c r="HT316" s="379"/>
      <c r="HU316" s="379"/>
      <c r="HV316" s="379"/>
      <c r="HW316" s="379"/>
      <c r="HX316" s="379"/>
      <c r="HY316" s="379"/>
      <c r="HZ316" s="379"/>
      <c r="IA316" s="379"/>
      <c r="IB316" s="379"/>
      <c r="IC316" s="379"/>
      <c r="ID316" s="379"/>
      <c r="IE316" s="379"/>
      <c r="IF316" s="379"/>
      <c r="IG316" s="379"/>
      <c r="IH316" s="379"/>
      <c r="II316" s="379"/>
      <c r="IJ316" s="379"/>
      <c r="IK316" s="379"/>
      <c r="IL316" s="379"/>
      <c r="IM316" s="379"/>
      <c r="IN316" s="379"/>
      <c r="IO316" s="379"/>
      <c r="IP316" s="379"/>
      <c r="IQ316" s="379"/>
      <c r="IR316" s="379"/>
      <c r="IS316" s="379"/>
      <c r="IT316" s="379"/>
      <c r="IU316" s="379"/>
      <c r="IV316" s="379"/>
      <c r="IW316" s="379"/>
      <c r="IX316" s="379"/>
      <c r="IY316" s="379"/>
      <c r="IZ316" s="379"/>
      <c r="JA316" s="379"/>
      <c r="JB316" s="379"/>
      <c r="JC316" s="379"/>
      <c r="JD316" s="379"/>
      <c r="JE316" s="379"/>
      <c r="JF316" s="379"/>
      <c r="JG316" s="379"/>
      <c r="JH316" s="379"/>
      <c r="JI316" s="379"/>
      <c r="JJ316" s="379"/>
      <c r="JK316" s="379"/>
      <c r="JL316" s="379"/>
      <c r="JM316" s="379"/>
      <c r="JN316" s="379"/>
      <c r="JO316" s="379"/>
      <c r="JP316" s="379"/>
      <c r="JQ316" s="379"/>
      <c r="JR316" s="379"/>
      <c r="JS316" s="379"/>
      <c r="JT316" s="379"/>
      <c r="JU316" s="379"/>
      <c r="JV316" s="379"/>
      <c r="JW316" s="379"/>
      <c r="JX316" s="379"/>
      <c r="JY316" s="379"/>
      <c r="JZ316" s="379"/>
      <c r="KA316" s="379"/>
      <c r="KB316" s="379"/>
      <c r="KC316" s="379"/>
      <c r="KD316" s="379"/>
      <c r="KE316" s="379"/>
      <c r="KF316" s="379"/>
      <c r="KG316" s="379"/>
      <c r="KH316" s="379"/>
      <c r="KI316" s="379"/>
      <c r="KJ316" s="379"/>
      <c r="KK316" s="379"/>
      <c r="KL316" s="379"/>
      <c r="KM316" s="379"/>
      <c r="KN316" s="379"/>
      <c r="KO316" s="379"/>
      <c r="KP316" s="379"/>
      <c r="KQ316" s="379"/>
      <c r="KR316" s="379"/>
      <c r="KS316" s="379"/>
      <c r="KT316" s="379"/>
      <c r="KU316" s="379"/>
      <c r="KV316" s="379"/>
      <c r="KW316" s="379"/>
      <c r="KX316" s="379"/>
      <c r="KY316" s="379"/>
      <c r="KZ316" s="379"/>
      <c r="LA316" s="379"/>
      <c r="LB316" s="379"/>
      <c r="LC316" s="379"/>
      <c r="LD316" s="379"/>
      <c r="LE316" s="379"/>
      <c r="LF316" s="379"/>
      <c r="LG316" s="379"/>
      <c r="LH316" s="379"/>
      <c r="LI316" s="379"/>
      <c r="LJ316" s="379"/>
      <c r="LK316" s="379"/>
      <c r="LL316" s="379"/>
      <c r="LM316" s="379"/>
      <c r="LN316" s="379"/>
      <c r="LO316" s="379"/>
      <c r="LP316" s="379"/>
      <c r="LQ316" s="379"/>
      <c r="LR316" s="379"/>
      <c r="LS316" s="379"/>
      <c r="LT316" s="379"/>
      <c r="LU316" s="379"/>
      <c r="LV316" s="379"/>
      <c r="LW316" s="379"/>
      <c r="LX316" s="379"/>
      <c r="LY316" s="379"/>
      <c r="LZ316" s="379"/>
      <c r="MA316" s="379"/>
      <c r="MB316" s="379"/>
      <c r="MC316" s="379"/>
      <c r="MD316" s="379"/>
      <c r="ME316" s="379"/>
      <c r="MF316" s="379"/>
      <c r="MG316" s="379"/>
      <c r="MH316" s="379"/>
      <c r="MI316" s="379"/>
      <c r="MJ316" s="379"/>
      <c r="MK316" s="379"/>
      <c r="ML316" s="379"/>
      <c r="MM316" s="379"/>
      <c r="MN316" s="379"/>
      <c r="MO316" s="379"/>
      <c r="MP316" s="379"/>
      <c r="MQ316" s="379"/>
      <c r="MR316" s="379"/>
      <c r="MS316" s="379"/>
      <c r="MT316" s="379"/>
      <c r="MU316" s="379"/>
      <c r="MV316" s="379"/>
      <c r="MW316" s="379"/>
      <c r="MX316" s="379"/>
      <c r="MY316" s="379"/>
      <c r="MZ316" s="379"/>
      <c r="NA316" s="379"/>
      <c r="NB316" s="379"/>
      <c r="NC316" s="379"/>
      <c r="ND316" s="379"/>
      <c r="NE316" s="379"/>
      <c r="NF316" s="379"/>
      <c r="NG316" s="379"/>
      <c r="NH316" s="379"/>
      <c r="NI316" s="379"/>
      <c r="NJ316" s="379"/>
      <c r="NK316" s="379"/>
      <c r="NL316" s="379"/>
      <c r="NM316" s="379"/>
      <c r="NN316" s="379"/>
      <c r="NO316" s="379"/>
      <c r="NP316" s="379"/>
      <c r="NQ316" s="379"/>
      <c r="NR316" s="379"/>
      <c r="NS316" s="379"/>
      <c r="NT316" s="379"/>
      <c r="NU316" s="379"/>
      <c r="NV316" s="379"/>
      <c r="NW316" s="379"/>
      <c r="NX316" s="379"/>
      <c r="NY316" s="379"/>
      <c r="NZ316" s="379"/>
      <c r="OA316" s="379"/>
      <c r="OB316" s="379"/>
      <c r="OC316" s="379"/>
      <c r="OD316" s="379"/>
      <c r="OE316" s="379"/>
      <c r="OF316" s="379"/>
      <c r="OG316" s="379"/>
      <c r="OH316" s="379"/>
      <c r="OI316" s="379"/>
      <c r="OJ316" s="379"/>
      <c r="OK316" s="379"/>
      <c r="OL316" s="379"/>
      <c r="OM316" s="379"/>
      <c r="ON316" s="379"/>
      <c r="OO316" s="379"/>
      <c r="OP316" s="379"/>
      <c r="OQ316" s="379"/>
      <c r="OR316" s="379"/>
      <c r="OS316" s="379"/>
      <c r="OT316" s="379"/>
      <c r="OU316" s="379"/>
      <c r="OV316" s="379"/>
      <c r="OW316" s="379"/>
      <c r="OX316" s="379"/>
      <c r="OY316" s="379"/>
      <c r="OZ316" s="379"/>
      <c r="PA316" s="379"/>
      <c r="PB316" s="379"/>
      <c r="PC316" s="379"/>
      <c r="PD316" s="379"/>
      <c r="PE316" s="379"/>
      <c r="PF316" s="379"/>
      <c r="PG316" s="379"/>
      <c r="PH316" s="379"/>
      <c r="PI316" s="379"/>
      <c r="PJ316" s="379"/>
      <c r="PK316" s="379"/>
      <c r="PL316" s="379"/>
      <c r="PM316" s="379"/>
      <c r="PN316" s="379"/>
      <c r="PO316" s="379"/>
      <c r="PP316" s="379"/>
      <c r="PQ316" s="379"/>
      <c r="PR316" s="379"/>
      <c r="PS316" s="379"/>
      <c r="PT316" s="379"/>
      <c r="PU316" s="379"/>
      <c r="PV316" s="379"/>
      <c r="PW316" s="379"/>
      <c r="PX316" s="379"/>
      <c r="PY316" s="379"/>
      <c r="PZ316" s="379"/>
      <c r="QA316" s="379"/>
      <c r="QB316" s="379"/>
      <c r="QC316" s="379"/>
      <c r="QD316" s="379"/>
      <c r="QE316" s="379"/>
      <c r="QF316" s="379"/>
      <c r="QG316" s="379"/>
      <c r="QH316" s="379"/>
      <c r="QI316" s="379"/>
      <c r="QJ316" s="379"/>
      <c r="QK316" s="379"/>
      <c r="QL316" s="379"/>
      <c r="QM316" s="379"/>
      <c r="QN316" s="379"/>
      <c r="QO316" s="379"/>
      <c r="QP316" s="379"/>
      <c r="QQ316" s="379"/>
      <c r="QR316" s="379"/>
      <c r="QS316" s="379"/>
      <c r="QT316" s="379"/>
      <c r="QU316" s="379"/>
      <c r="QV316" s="379"/>
      <c r="QW316" s="379"/>
      <c r="QX316" s="379"/>
      <c r="QY316" s="379"/>
      <c r="QZ316" s="379"/>
      <c r="RA316" s="379"/>
      <c r="RB316" s="379"/>
      <c r="RC316" s="379"/>
      <c r="RD316" s="379"/>
      <c r="RE316" s="379"/>
      <c r="RF316" s="379"/>
      <c r="RG316" s="379"/>
      <c r="RH316" s="379"/>
      <c r="RI316" s="379"/>
      <c r="RJ316" s="379"/>
      <c r="RK316" s="379"/>
      <c r="RL316" s="379"/>
      <c r="RM316" s="379"/>
      <c r="RN316" s="379"/>
      <c r="RO316" s="379"/>
      <c r="RP316" s="379"/>
      <c r="RQ316" s="379"/>
      <c r="RR316" s="379"/>
      <c r="RS316" s="379"/>
      <c r="RT316" s="379"/>
      <c r="RU316" s="379"/>
      <c r="RV316" s="379"/>
      <c r="RW316" s="379"/>
      <c r="RX316" s="379"/>
      <c r="RY316" s="379"/>
      <c r="RZ316" s="379"/>
      <c r="SA316" s="379"/>
      <c r="SB316" s="379"/>
      <c r="SC316" s="379"/>
      <c r="SD316" s="379"/>
      <c r="SE316" s="379"/>
      <c r="SF316" s="379"/>
      <c r="SG316" s="379"/>
      <c r="SH316" s="379"/>
      <c r="SI316" s="379"/>
      <c r="SJ316" s="379"/>
      <c r="SK316" s="379"/>
      <c r="SL316" s="379"/>
      <c r="SM316" s="379"/>
      <c r="SN316" s="379"/>
      <c r="SO316" s="379"/>
      <c r="SP316" s="379"/>
      <c r="SQ316" s="379"/>
      <c r="SR316" s="379"/>
      <c r="SS316" s="379"/>
      <c r="ST316" s="379"/>
      <c r="SU316" s="379"/>
      <c r="SV316" s="379"/>
      <c r="SW316" s="379"/>
      <c r="SX316" s="379"/>
      <c r="SY316" s="379"/>
      <c r="SZ316" s="379"/>
      <c r="TA316" s="379"/>
      <c r="TB316" s="379"/>
      <c r="TC316" s="379"/>
      <c r="TD316" s="379"/>
      <c r="TE316" s="379"/>
      <c r="TF316" s="379"/>
      <c r="TG316" s="379"/>
      <c r="TH316" s="379"/>
      <c r="TI316" s="379"/>
      <c r="TJ316" s="379"/>
      <c r="TK316" s="379"/>
      <c r="TL316" s="379"/>
      <c r="TM316" s="379"/>
      <c r="TN316" s="379"/>
      <c r="TO316" s="379"/>
      <c r="TP316" s="379"/>
      <c r="TQ316" s="379"/>
      <c r="TR316" s="379"/>
      <c r="TS316" s="379"/>
      <c r="TT316" s="379"/>
      <c r="TU316" s="379"/>
      <c r="TV316" s="379"/>
      <c r="TW316" s="379"/>
      <c r="TX316" s="379"/>
      <c r="TY316" s="379"/>
      <c r="TZ316" s="379"/>
      <c r="UA316" s="379"/>
      <c r="UB316" s="379"/>
      <c r="UC316" s="379"/>
      <c r="UD316" s="379"/>
      <c r="UE316" s="379"/>
      <c r="UF316" s="379"/>
      <c r="UG316" s="379"/>
      <c r="UH316" s="379"/>
      <c r="UI316" s="379"/>
      <c r="UJ316" s="379"/>
      <c r="UK316" s="379"/>
      <c r="UL316" s="379"/>
      <c r="UM316" s="379"/>
      <c r="UN316" s="379"/>
      <c r="UO316" s="379"/>
      <c r="UP316" s="379"/>
      <c r="UQ316" s="379"/>
      <c r="UR316" s="379"/>
      <c r="US316" s="379"/>
      <c r="UT316" s="379"/>
      <c r="UU316" s="379"/>
      <c r="UV316" s="379"/>
      <c r="UW316" s="379"/>
      <c r="UX316" s="379"/>
      <c r="UY316" s="379"/>
      <c r="UZ316" s="379"/>
      <c r="VA316" s="379"/>
      <c r="VB316" s="379"/>
      <c r="VC316" s="379"/>
      <c r="VD316" s="379"/>
      <c r="VE316" s="379"/>
      <c r="VF316" s="379"/>
      <c r="VG316" s="379"/>
      <c r="VH316" s="379"/>
      <c r="VI316" s="379"/>
      <c r="VJ316" s="379"/>
      <c r="VK316" s="379"/>
      <c r="VL316" s="379"/>
      <c r="VM316" s="379"/>
      <c r="VN316" s="379"/>
      <c r="VO316" s="379"/>
      <c r="VP316" s="379"/>
      <c r="VQ316" s="379"/>
      <c r="VR316" s="379"/>
      <c r="VS316" s="379"/>
      <c r="VT316" s="379"/>
      <c r="VU316" s="379"/>
      <c r="VV316" s="379"/>
      <c r="VW316" s="379"/>
      <c r="VX316" s="379"/>
      <c r="VY316" s="379"/>
      <c r="VZ316" s="379"/>
      <c r="WA316" s="379"/>
      <c r="WB316" s="379"/>
      <c r="WC316" s="379"/>
      <c r="WD316" s="379"/>
      <c r="WE316" s="379"/>
      <c r="WF316" s="379"/>
      <c r="WG316" s="379"/>
      <c r="WH316" s="379"/>
      <c r="WI316" s="379"/>
      <c r="WJ316" s="379"/>
      <c r="WK316" s="379"/>
      <c r="WL316" s="379"/>
      <c r="WM316" s="379"/>
      <c r="WN316" s="379"/>
      <c r="WO316" s="379"/>
      <c r="WP316" s="379"/>
      <c r="WQ316" s="379"/>
      <c r="WR316" s="379"/>
      <c r="WS316" s="379"/>
      <c r="WT316" s="379"/>
      <c r="WU316" s="379"/>
      <c r="WV316" s="379"/>
      <c r="WW316" s="379"/>
      <c r="WX316" s="379"/>
      <c r="WY316" s="379"/>
      <c r="WZ316" s="379"/>
      <c r="XA316" s="379"/>
      <c r="XB316" s="379"/>
      <c r="XC316" s="379"/>
      <c r="XD316" s="379"/>
      <c r="XE316" s="379"/>
      <c r="XF316" s="379"/>
      <c r="XG316" s="379"/>
      <c r="XH316" s="379"/>
      <c r="XI316" s="379"/>
      <c r="XJ316" s="379"/>
      <c r="XK316" s="379"/>
      <c r="XL316" s="379"/>
      <c r="XM316" s="379"/>
      <c r="XN316" s="379"/>
      <c r="XO316" s="379"/>
      <c r="XP316" s="379"/>
      <c r="XQ316" s="379"/>
      <c r="XR316" s="379"/>
      <c r="XS316" s="379"/>
      <c r="XT316" s="379"/>
      <c r="XU316" s="379"/>
      <c r="XV316" s="379"/>
      <c r="XW316" s="379"/>
      <c r="XX316" s="379"/>
      <c r="XY316" s="379"/>
      <c r="XZ316" s="379"/>
      <c r="YA316" s="379"/>
      <c r="YB316" s="379"/>
      <c r="YC316" s="379"/>
      <c r="YD316" s="379"/>
      <c r="YE316" s="379"/>
      <c r="YF316" s="379"/>
      <c r="YG316" s="379"/>
      <c r="YH316" s="379"/>
      <c r="YI316" s="379"/>
      <c r="YJ316" s="379"/>
      <c r="YK316" s="379"/>
      <c r="YL316" s="379"/>
      <c r="YM316" s="379"/>
      <c r="YN316" s="379"/>
      <c r="YO316" s="379"/>
      <c r="YP316" s="379"/>
      <c r="YQ316" s="379"/>
      <c r="YR316" s="379"/>
      <c r="YS316" s="379"/>
      <c r="YT316" s="379"/>
      <c r="YU316" s="379"/>
      <c r="YV316" s="379"/>
      <c r="YW316" s="379"/>
      <c r="YX316" s="379"/>
      <c r="YY316" s="379"/>
      <c r="YZ316" s="379"/>
      <c r="ZA316" s="379"/>
      <c r="ZB316" s="379"/>
      <c r="ZC316" s="379"/>
      <c r="ZD316" s="379"/>
      <c r="ZE316" s="379"/>
      <c r="ZF316" s="379"/>
      <c r="ZG316" s="379"/>
      <c r="ZH316" s="379"/>
      <c r="ZI316" s="379"/>
      <c r="ZJ316" s="379"/>
      <c r="ZK316" s="379"/>
      <c r="ZL316" s="379"/>
      <c r="ZM316" s="379"/>
      <c r="ZN316" s="379"/>
      <c r="ZO316" s="379"/>
      <c r="ZP316" s="379"/>
      <c r="ZQ316" s="379"/>
      <c r="ZR316" s="379"/>
      <c r="ZS316" s="379"/>
      <c r="ZT316" s="379"/>
      <c r="ZU316" s="379"/>
      <c r="ZV316" s="379"/>
      <c r="ZW316" s="379"/>
      <c r="ZX316" s="379"/>
      <c r="ZY316" s="379"/>
      <c r="ZZ316" s="379"/>
      <c r="AAA316" s="379"/>
      <c r="AAB316" s="379"/>
      <c r="AAC316" s="379"/>
      <c r="AAD316" s="379"/>
      <c r="AAE316" s="379"/>
      <c r="AAF316" s="379"/>
      <c r="AAG316" s="379"/>
      <c r="AAH316" s="379"/>
      <c r="AAI316" s="379"/>
      <c r="AAJ316" s="379"/>
      <c r="AAK316" s="379"/>
      <c r="AAL316" s="379"/>
      <c r="AAM316" s="379"/>
      <c r="AAN316" s="379"/>
      <c r="AAO316" s="379"/>
      <c r="AAP316" s="379"/>
      <c r="AAQ316" s="379"/>
      <c r="AAR316" s="379"/>
      <c r="AAS316" s="379"/>
      <c r="AAT316" s="379"/>
      <c r="AAU316" s="379"/>
      <c r="AAV316" s="379"/>
      <c r="AAW316" s="379"/>
      <c r="AAX316" s="379"/>
      <c r="AAY316" s="379"/>
      <c r="AAZ316" s="379"/>
      <c r="ABA316" s="379"/>
      <c r="ABB316" s="379"/>
      <c r="ABC316" s="379"/>
      <c r="ABD316" s="379"/>
      <c r="ABE316" s="379"/>
      <c r="ABF316" s="379"/>
      <c r="ABG316" s="379"/>
      <c r="ABH316" s="379"/>
      <c r="ABI316" s="379"/>
      <c r="ABJ316" s="379"/>
      <c r="ABK316" s="379"/>
      <c r="ABL316" s="379"/>
      <c r="ABM316" s="379"/>
      <c r="ABN316" s="379"/>
      <c r="ABO316" s="379"/>
      <c r="ABP316" s="379"/>
      <c r="ABQ316" s="379"/>
      <c r="ABR316" s="379"/>
      <c r="ABS316" s="379"/>
      <c r="ABT316" s="379"/>
      <c r="ABU316" s="379"/>
      <c r="ABV316" s="379"/>
      <c r="ABW316" s="379"/>
      <c r="ABX316" s="379"/>
      <c r="ABY316" s="379"/>
      <c r="ABZ316" s="379"/>
      <c r="ACA316" s="379"/>
      <c r="ACB316" s="379"/>
      <c r="ACC316" s="379"/>
      <c r="ACD316" s="379"/>
      <c r="ACE316" s="379"/>
      <c r="ACF316" s="379"/>
      <c r="ACG316" s="379"/>
      <c r="ACH316" s="379"/>
      <c r="ACI316" s="379"/>
      <c r="ACJ316" s="379"/>
      <c r="ACK316" s="379"/>
      <c r="ACL316" s="379"/>
      <c r="ACM316" s="379"/>
      <c r="ACN316" s="379"/>
      <c r="ACO316" s="379"/>
      <c r="ACP316" s="379"/>
      <c r="ACQ316" s="379"/>
      <c r="ACR316" s="379"/>
      <c r="ACS316" s="379"/>
      <c r="ACT316" s="379"/>
      <c r="ACU316" s="379"/>
      <c r="ACV316" s="379"/>
      <c r="ACW316" s="379"/>
      <c r="ACX316" s="379"/>
      <c r="ACY316" s="379"/>
      <c r="ACZ316" s="379"/>
      <c r="ADA316" s="379"/>
      <c r="ADB316" s="379"/>
      <c r="ADC316" s="379"/>
      <c r="ADD316" s="379"/>
      <c r="ADE316" s="379"/>
      <c r="ADF316" s="379"/>
      <c r="ADG316" s="379"/>
      <c r="ADH316" s="379"/>
      <c r="ADI316" s="379"/>
      <c r="ADJ316" s="379"/>
      <c r="ADK316" s="379"/>
      <c r="ADL316" s="379"/>
      <c r="ADM316" s="379"/>
      <c r="ADN316" s="379"/>
      <c r="ADO316" s="379"/>
      <c r="ADP316" s="379"/>
      <c r="ADQ316" s="379"/>
      <c r="ADR316" s="379"/>
      <c r="ADS316" s="379"/>
      <c r="ADT316" s="379"/>
      <c r="ADU316" s="379"/>
      <c r="ADV316" s="379"/>
      <c r="ADW316" s="379"/>
      <c r="ADX316" s="379"/>
      <c r="ADY316" s="379"/>
      <c r="ADZ316" s="379"/>
      <c r="AEA316" s="379"/>
      <c r="AEB316" s="379"/>
      <c r="AEC316" s="379"/>
      <c r="AED316" s="379"/>
      <c r="AEE316" s="379"/>
      <c r="AEF316" s="379"/>
      <c r="AEG316" s="379"/>
      <c r="AEH316" s="379"/>
      <c r="AEI316" s="379"/>
      <c r="AEJ316" s="379"/>
      <c r="AEK316" s="379"/>
      <c r="AEL316" s="379"/>
      <c r="AEM316" s="379"/>
      <c r="AEN316" s="379"/>
      <c r="AEO316" s="379"/>
      <c r="AEP316" s="379"/>
      <c r="AEQ316" s="379"/>
      <c r="AER316" s="379"/>
      <c r="AES316" s="379"/>
      <c r="AET316" s="379"/>
      <c r="AEU316" s="379"/>
      <c r="AEV316" s="379"/>
      <c r="AEW316" s="379"/>
      <c r="AEX316" s="379"/>
      <c r="AEY316" s="379"/>
      <c r="AEZ316" s="379"/>
      <c r="AFA316" s="379"/>
      <c r="AFB316" s="379"/>
      <c r="AFC316" s="379"/>
      <c r="AFD316" s="379"/>
      <c r="AFE316" s="379"/>
      <c r="AFF316" s="379"/>
      <c r="AFG316" s="379"/>
      <c r="AFH316" s="379"/>
      <c r="AFI316" s="379"/>
      <c r="AFJ316" s="379"/>
      <c r="AFK316" s="379"/>
      <c r="AFL316" s="379"/>
      <c r="AFM316" s="379"/>
      <c r="AFN316" s="379"/>
      <c r="AFO316" s="379"/>
      <c r="AFP316" s="379"/>
      <c r="AFQ316" s="379"/>
      <c r="AFR316" s="379"/>
      <c r="AFS316" s="379"/>
      <c r="AFT316" s="379"/>
      <c r="AFU316" s="379"/>
      <c r="AFV316" s="379"/>
      <c r="AFW316" s="379"/>
      <c r="AFX316" s="379"/>
      <c r="AFY316" s="379"/>
      <c r="AFZ316" s="379"/>
      <c r="AGA316" s="379"/>
      <c r="AGB316" s="379"/>
      <c r="AGC316" s="379"/>
      <c r="AGD316" s="379"/>
      <c r="AGE316" s="379"/>
      <c r="AGF316" s="379"/>
      <c r="AGG316" s="379"/>
      <c r="AGH316" s="379"/>
      <c r="AGI316" s="379"/>
      <c r="AGJ316" s="379"/>
      <c r="AGK316" s="379"/>
      <c r="AGL316" s="379"/>
      <c r="AGM316" s="379"/>
      <c r="AGN316" s="379"/>
      <c r="AGO316" s="379"/>
      <c r="AGP316" s="379"/>
      <c r="AGQ316" s="379"/>
      <c r="AGR316" s="379"/>
      <c r="AGS316" s="379"/>
      <c r="AGT316" s="379"/>
      <c r="AGU316" s="379"/>
      <c r="AGV316" s="379"/>
      <c r="AGW316" s="379"/>
      <c r="AGX316" s="379"/>
      <c r="AGY316" s="379"/>
      <c r="AGZ316" s="379"/>
      <c r="AHA316" s="379"/>
      <c r="AHB316" s="379"/>
      <c r="AHC316" s="379"/>
      <c r="AHD316" s="379"/>
      <c r="AHE316" s="379"/>
      <c r="AHF316" s="379"/>
      <c r="AHG316" s="379"/>
      <c r="AHH316" s="379"/>
      <c r="AHI316" s="379"/>
      <c r="AHJ316" s="379"/>
      <c r="AHK316" s="379"/>
      <c r="AHL316" s="379"/>
      <c r="AHM316" s="379"/>
      <c r="AHN316" s="379"/>
      <c r="AHO316" s="379"/>
      <c r="AHP316" s="379"/>
      <c r="AHQ316" s="379"/>
      <c r="AHR316" s="379"/>
      <c r="AHS316" s="379"/>
      <c r="AHT316" s="379"/>
      <c r="AHU316" s="379"/>
      <c r="AHV316" s="379"/>
      <c r="AHW316" s="379"/>
      <c r="AHX316" s="379"/>
      <c r="AHY316" s="379"/>
      <c r="AHZ316" s="379"/>
      <c r="AIA316" s="379"/>
      <c r="AIB316" s="379"/>
      <c r="AIC316" s="379"/>
      <c r="AID316" s="379"/>
      <c r="AIE316" s="379"/>
      <c r="AIF316" s="379"/>
      <c r="AIG316" s="379"/>
      <c r="AIH316" s="379"/>
      <c r="AII316" s="379"/>
      <c r="AIJ316" s="379"/>
      <c r="AIK316" s="379"/>
      <c r="AIL316" s="379"/>
      <c r="AIM316" s="379"/>
      <c r="AIN316" s="379"/>
      <c r="AIO316" s="379"/>
      <c r="AIP316" s="379"/>
      <c r="AIQ316" s="379"/>
      <c r="AIR316" s="379"/>
      <c r="AIS316" s="379"/>
      <c r="AIT316" s="379"/>
      <c r="AIU316" s="379"/>
      <c r="AIV316" s="379"/>
      <c r="AIW316" s="379"/>
      <c r="AIX316" s="379"/>
      <c r="AIY316" s="379"/>
      <c r="AIZ316" s="379"/>
      <c r="AJA316" s="379"/>
      <c r="AJB316" s="379"/>
      <c r="AJC316" s="379"/>
      <c r="AJD316" s="379"/>
      <c r="AJE316" s="379"/>
      <c r="AJF316" s="379"/>
      <c r="AJG316" s="379"/>
      <c r="AJH316" s="379"/>
      <c r="AJI316" s="379"/>
      <c r="AJJ316" s="379"/>
      <c r="AJK316" s="379"/>
      <c r="AJL316" s="379"/>
      <c r="AJM316" s="379"/>
      <c r="AJN316" s="379"/>
      <c r="AJO316" s="379"/>
      <c r="AJP316" s="379"/>
      <c r="AJQ316" s="379"/>
      <c r="AJR316" s="379"/>
      <c r="AJS316" s="379"/>
      <c r="AJT316" s="379"/>
      <c r="AJU316" s="379"/>
      <c r="AJV316" s="379"/>
      <c r="AJW316" s="379"/>
      <c r="AJX316" s="379"/>
      <c r="AJY316" s="379"/>
      <c r="AJZ316" s="379"/>
      <c r="AKA316" s="379"/>
      <c r="AKB316" s="379"/>
      <c r="AKC316" s="379"/>
      <c r="AKD316" s="379"/>
      <c r="AKE316" s="379"/>
      <c r="AKF316" s="379"/>
      <c r="AKG316" s="379"/>
      <c r="AKH316" s="379"/>
      <c r="AKI316" s="379"/>
      <c r="AKJ316" s="379"/>
      <c r="AKK316" s="379"/>
      <c r="AKL316" s="379"/>
      <c r="AKM316" s="379"/>
      <c r="AKN316" s="379"/>
      <c r="AKO316" s="379"/>
      <c r="AKP316" s="379"/>
      <c r="AKQ316" s="379"/>
      <c r="AKR316" s="379"/>
      <c r="AKS316" s="379"/>
      <c r="AKT316" s="379"/>
      <c r="AKU316" s="379"/>
      <c r="AKV316" s="379"/>
      <c r="AKW316" s="379"/>
      <c r="AKX316" s="379"/>
      <c r="AKY316" s="379"/>
      <c r="AKZ316" s="379"/>
      <c r="ALA316" s="379"/>
      <c r="ALB316" s="379"/>
      <c r="ALC316" s="379"/>
      <c r="ALD316" s="379"/>
      <c r="ALE316" s="379"/>
      <c r="ALF316" s="379"/>
      <c r="ALG316" s="379"/>
      <c r="ALH316" s="379"/>
      <c r="ALI316" s="379"/>
      <c r="ALJ316" s="379"/>
      <c r="ALK316" s="379"/>
      <c r="ALL316" s="379"/>
      <c r="ALM316" s="379"/>
      <c r="ALN316" s="379"/>
      <c r="ALO316" s="379"/>
      <c r="ALP316" s="379"/>
      <c r="ALQ316" s="379"/>
      <c r="ALR316" s="379"/>
      <c r="ALS316" s="379"/>
      <c r="ALT316" s="379"/>
      <c r="ALU316" s="379"/>
      <c r="ALV316" s="379"/>
      <c r="ALW316" s="379"/>
      <c r="ALX316" s="379"/>
      <c r="ALY316" s="379"/>
      <c r="ALZ316" s="379"/>
      <c r="AMA316" s="379"/>
      <c r="AMB316" s="379"/>
      <c r="AMC316" s="379"/>
      <c r="AMD316" s="379"/>
      <c r="AME316" s="379"/>
      <c r="AMF316" s="379"/>
      <c r="AMG316" s="379"/>
      <c r="AMH316" s="379"/>
      <c r="AMI316" s="379"/>
      <c r="AMJ316" s="379"/>
      <c r="AMK316" s="379"/>
      <c r="AML316" s="379"/>
      <c r="AMM316" s="379"/>
      <c r="AMN316" s="379"/>
      <c r="AMO316" s="379"/>
      <c r="AMP316" s="379"/>
      <c r="AMQ316" s="379"/>
      <c r="AMR316" s="379"/>
      <c r="AMS316" s="379"/>
      <c r="AMT316" s="379"/>
      <c r="AMU316" s="379"/>
    </row>
    <row r="317" spans="1:1035" s="343" customFormat="1" ht="15" x14ac:dyDescent="0.25">
      <c r="A317" s="664">
        <v>45577</v>
      </c>
      <c r="B317" s="665">
        <v>0</v>
      </c>
      <c r="C317" s="666">
        <v>0.19900000000000001</v>
      </c>
      <c r="D317" s="667">
        <v>45608</v>
      </c>
      <c r="E317" s="668">
        <v>0</v>
      </c>
      <c r="F317" s="668">
        <v>0.25700000000000001</v>
      </c>
      <c r="G317" s="669">
        <v>45638</v>
      </c>
      <c r="H317" s="665">
        <v>1.3</v>
      </c>
      <c r="I317" s="665">
        <v>0.23599999999999999</v>
      </c>
      <c r="J317" s="667">
        <v>45669</v>
      </c>
      <c r="K317" s="668">
        <v>0</v>
      </c>
      <c r="L317" s="670">
        <v>0.22500000000000001</v>
      </c>
      <c r="M317" s="671">
        <v>45700</v>
      </c>
      <c r="N317" s="665">
        <v>0</v>
      </c>
      <c r="O317" s="665">
        <v>0.21099999999999999</v>
      </c>
      <c r="P317" s="672">
        <v>45728</v>
      </c>
      <c r="Q317" s="673">
        <v>11.9</v>
      </c>
      <c r="R317" s="674">
        <v>0.30499999999999999</v>
      </c>
      <c r="S317" s="678">
        <v>45759</v>
      </c>
      <c r="T317" s="676">
        <v>13.4</v>
      </c>
      <c r="U317" s="688">
        <v>2.2650000000000001</v>
      </c>
      <c r="V317" s="675">
        <v>45789</v>
      </c>
      <c r="W317" s="676">
        <v>0</v>
      </c>
      <c r="X317" s="677">
        <v>1.365</v>
      </c>
      <c r="Y317" s="678">
        <v>45820</v>
      </c>
      <c r="Z317" s="676">
        <v>0</v>
      </c>
      <c r="AA317" s="677">
        <v>2.04</v>
      </c>
      <c r="AB317" s="679">
        <v>45850</v>
      </c>
      <c r="AC317" s="658"/>
      <c r="AD317" s="658"/>
      <c r="AE317" s="652">
        <v>0</v>
      </c>
      <c r="AF317" s="687">
        <v>0.42399999999999999</v>
      </c>
      <c r="AG317" s="681">
        <v>45881</v>
      </c>
      <c r="AH317" s="681"/>
      <c r="AI317" s="681"/>
      <c r="AJ317" s="381">
        <v>0</v>
      </c>
      <c r="AK317" s="381">
        <v>0.24099999999999999</v>
      </c>
      <c r="AL317" s="383">
        <v>0.157</v>
      </c>
      <c r="AM317" s="686"/>
      <c r="AN317" s="686"/>
      <c r="AO317" s="683">
        <v>45912</v>
      </c>
      <c r="AP317" s="652">
        <v>0</v>
      </c>
      <c r="AQ317" s="684">
        <v>0.18099999999999999</v>
      </c>
      <c r="AR317" s="685"/>
      <c r="AS317" s="685"/>
      <c r="AT317" s="379"/>
      <c r="AU317" s="379"/>
      <c r="AV317" s="379"/>
      <c r="AW317" s="379"/>
      <c r="AX317" s="379"/>
      <c r="AY317" s="379"/>
      <c r="AZ317" s="379"/>
      <c r="BA317" s="379"/>
      <c r="BB317" s="379"/>
      <c r="BC317" s="379"/>
      <c r="BD317" s="379"/>
      <c r="BE317" s="379"/>
      <c r="BF317" s="379"/>
      <c r="BG317" s="379"/>
      <c r="BH317" s="379"/>
      <c r="BI317" s="379"/>
      <c r="BJ317" s="379"/>
      <c r="BK317" s="379"/>
      <c r="BL317" s="379"/>
      <c r="BM317" s="379"/>
      <c r="BN317" s="379"/>
      <c r="BO317" s="379"/>
      <c r="BP317" s="379"/>
      <c r="BQ317" s="379"/>
      <c r="BR317" s="379"/>
      <c r="BS317" s="379"/>
      <c r="BT317" s="379"/>
      <c r="BU317" s="379"/>
      <c r="BV317" s="379"/>
      <c r="BW317" s="379"/>
      <c r="BX317" s="379"/>
      <c r="BY317" s="379"/>
      <c r="BZ317" s="379"/>
      <c r="CA317" s="379"/>
      <c r="CB317" s="379"/>
      <c r="CC317" s="379"/>
      <c r="CD317" s="379"/>
      <c r="CE317" s="379"/>
      <c r="CF317" s="379"/>
      <c r="CG317" s="379"/>
      <c r="CH317" s="379"/>
      <c r="CI317" s="379"/>
      <c r="CJ317" s="379"/>
      <c r="CK317" s="379"/>
      <c r="CL317" s="379"/>
      <c r="CM317" s="379"/>
      <c r="CN317" s="379"/>
      <c r="CO317" s="379"/>
      <c r="CP317" s="379"/>
      <c r="CQ317" s="379"/>
      <c r="CR317" s="379"/>
      <c r="CS317" s="379"/>
      <c r="CT317" s="379"/>
      <c r="CU317" s="379"/>
      <c r="CV317" s="379"/>
      <c r="CW317" s="379"/>
      <c r="CX317" s="379"/>
      <c r="CY317" s="379"/>
      <c r="CZ317" s="379"/>
      <c r="DA317" s="379"/>
      <c r="DB317" s="379"/>
      <c r="DC317" s="379"/>
      <c r="DD317" s="379"/>
      <c r="DE317" s="379"/>
      <c r="DF317" s="379"/>
      <c r="DG317" s="379"/>
      <c r="DH317" s="379"/>
      <c r="DI317" s="379"/>
      <c r="DJ317" s="379"/>
      <c r="DK317" s="379"/>
      <c r="DL317" s="379"/>
      <c r="DM317" s="379"/>
      <c r="DN317" s="379"/>
      <c r="DO317" s="379"/>
      <c r="DP317" s="379"/>
      <c r="DQ317" s="379"/>
      <c r="DR317" s="379"/>
      <c r="DS317" s="379"/>
      <c r="DT317" s="379"/>
      <c r="DU317" s="379"/>
      <c r="DV317" s="379"/>
      <c r="DW317" s="379"/>
      <c r="DX317" s="379"/>
      <c r="DY317" s="379"/>
      <c r="DZ317" s="379"/>
      <c r="EA317" s="379"/>
      <c r="EB317" s="379"/>
      <c r="EC317" s="379"/>
      <c r="ED317" s="379"/>
      <c r="EE317" s="379"/>
      <c r="EF317" s="379"/>
      <c r="EG317" s="379"/>
      <c r="EH317" s="379"/>
      <c r="EI317" s="379"/>
      <c r="EJ317" s="379"/>
      <c r="EK317" s="379"/>
      <c r="EL317" s="379"/>
      <c r="EM317" s="379"/>
      <c r="EN317" s="379"/>
      <c r="EO317" s="379"/>
      <c r="EP317" s="379"/>
      <c r="EQ317" s="379"/>
      <c r="ER317" s="379"/>
      <c r="ES317" s="379"/>
      <c r="ET317" s="379"/>
      <c r="EU317" s="379"/>
      <c r="EV317" s="379"/>
      <c r="EW317" s="379"/>
      <c r="EX317" s="379"/>
      <c r="EY317" s="379"/>
      <c r="EZ317" s="379"/>
      <c r="FA317" s="379"/>
      <c r="FB317" s="379"/>
      <c r="FC317" s="379"/>
      <c r="FD317" s="379"/>
      <c r="FE317" s="379"/>
      <c r="FF317" s="379"/>
      <c r="FG317" s="379"/>
      <c r="FH317" s="379"/>
      <c r="FI317" s="379"/>
      <c r="FJ317" s="379"/>
      <c r="FK317" s="379"/>
      <c r="FL317" s="379"/>
      <c r="FM317" s="379"/>
      <c r="FN317" s="379"/>
      <c r="FO317" s="379"/>
      <c r="FP317" s="379"/>
      <c r="FQ317" s="379"/>
      <c r="FR317" s="379"/>
      <c r="FS317" s="379"/>
      <c r="FT317" s="379"/>
      <c r="FU317" s="379"/>
      <c r="FV317" s="379"/>
      <c r="FW317" s="379"/>
      <c r="FX317" s="379"/>
      <c r="FY317" s="379"/>
      <c r="FZ317" s="379"/>
      <c r="GA317" s="379"/>
      <c r="GB317" s="379"/>
      <c r="GC317" s="379"/>
      <c r="GD317" s="379"/>
      <c r="GE317" s="379"/>
      <c r="GF317" s="379"/>
      <c r="GG317" s="379"/>
      <c r="GH317" s="379"/>
      <c r="GI317" s="379"/>
      <c r="GJ317" s="379"/>
      <c r="GK317" s="379"/>
      <c r="GL317" s="379"/>
      <c r="GM317" s="379"/>
      <c r="GN317" s="379"/>
      <c r="GO317" s="379"/>
      <c r="GP317" s="379"/>
      <c r="GQ317" s="379"/>
      <c r="GR317" s="379"/>
      <c r="GS317" s="379"/>
      <c r="GT317" s="379"/>
      <c r="GU317" s="379"/>
      <c r="GV317" s="379"/>
      <c r="GW317" s="379"/>
      <c r="GX317" s="379"/>
      <c r="GY317" s="379"/>
      <c r="GZ317" s="379"/>
      <c r="HA317" s="379"/>
      <c r="HB317" s="379"/>
      <c r="HC317" s="379"/>
      <c r="HD317" s="379"/>
      <c r="HE317" s="379"/>
      <c r="HF317" s="379"/>
      <c r="HG317" s="379"/>
      <c r="HH317" s="379"/>
      <c r="HI317" s="379"/>
      <c r="HJ317" s="379"/>
      <c r="HK317" s="379"/>
      <c r="HL317" s="379"/>
      <c r="HM317" s="379"/>
      <c r="HN317" s="379"/>
      <c r="HO317" s="379"/>
      <c r="HP317" s="379"/>
      <c r="HQ317" s="379"/>
      <c r="HR317" s="379"/>
      <c r="HS317" s="379"/>
      <c r="HT317" s="379"/>
      <c r="HU317" s="379"/>
      <c r="HV317" s="379"/>
      <c r="HW317" s="379"/>
      <c r="HX317" s="379"/>
      <c r="HY317" s="379"/>
      <c r="HZ317" s="379"/>
      <c r="IA317" s="379"/>
      <c r="IB317" s="379"/>
      <c r="IC317" s="379"/>
      <c r="ID317" s="379"/>
      <c r="IE317" s="379"/>
      <c r="IF317" s="379"/>
      <c r="IG317" s="379"/>
      <c r="IH317" s="379"/>
      <c r="II317" s="379"/>
      <c r="IJ317" s="379"/>
      <c r="IK317" s="379"/>
      <c r="IL317" s="379"/>
      <c r="IM317" s="379"/>
      <c r="IN317" s="379"/>
      <c r="IO317" s="379"/>
      <c r="IP317" s="379"/>
      <c r="IQ317" s="379"/>
      <c r="IR317" s="379"/>
      <c r="IS317" s="379"/>
      <c r="IT317" s="379"/>
      <c r="IU317" s="379"/>
      <c r="IV317" s="379"/>
      <c r="IW317" s="379"/>
      <c r="IX317" s="379"/>
      <c r="IY317" s="379"/>
      <c r="IZ317" s="379"/>
      <c r="JA317" s="379"/>
      <c r="JB317" s="379"/>
      <c r="JC317" s="379"/>
      <c r="JD317" s="379"/>
      <c r="JE317" s="379"/>
      <c r="JF317" s="379"/>
      <c r="JG317" s="379"/>
      <c r="JH317" s="379"/>
      <c r="JI317" s="379"/>
      <c r="JJ317" s="379"/>
      <c r="JK317" s="379"/>
      <c r="JL317" s="379"/>
      <c r="JM317" s="379"/>
      <c r="JN317" s="379"/>
      <c r="JO317" s="379"/>
      <c r="JP317" s="379"/>
      <c r="JQ317" s="379"/>
      <c r="JR317" s="379"/>
      <c r="JS317" s="379"/>
      <c r="JT317" s="379"/>
      <c r="JU317" s="379"/>
      <c r="JV317" s="379"/>
      <c r="JW317" s="379"/>
      <c r="JX317" s="379"/>
      <c r="JY317" s="379"/>
      <c r="JZ317" s="379"/>
      <c r="KA317" s="379"/>
      <c r="KB317" s="379"/>
      <c r="KC317" s="379"/>
      <c r="KD317" s="379"/>
      <c r="KE317" s="379"/>
      <c r="KF317" s="379"/>
      <c r="KG317" s="379"/>
      <c r="KH317" s="379"/>
      <c r="KI317" s="379"/>
      <c r="KJ317" s="379"/>
      <c r="KK317" s="379"/>
      <c r="KL317" s="379"/>
      <c r="KM317" s="379"/>
      <c r="KN317" s="379"/>
      <c r="KO317" s="379"/>
      <c r="KP317" s="379"/>
      <c r="KQ317" s="379"/>
      <c r="KR317" s="379"/>
      <c r="KS317" s="379"/>
      <c r="KT317" s="379"/>
      <c r="KU317" s="379"/>
      <c r="KV317" s="379"/>
      <c r="KW317" s="379"/>
      <c r="KX317" s="379"/>
      <c r="KY317" s="379"/>
      <c r="KZ317" s="379"/>
      <c r="LA317" s="379"/>
      <c r="LB317" s="379"/>
      <c r="LC317" s="379"/>
      <c r="LD317" s="379"/>
      <c r="LE317" s="379"/>
      <c r="LF317" s="379"/>
      <c r="LG317" s="379"/>
      <c r="LH317" s="379"/>
      <c r="LI317" s="379"/>
      <c r="LJ317" s="379"/>
      <c r="LK317" s="379"/>
      <c r="LL317" s="379"/>
      <c r="LM317" s="379"/>
      <c r="LN317" s="379"/>
      <c r="LO317" s="379"/>
      <c r="LP317" s="379"/>
      <c r="LQ317" s="379"/>
      <c r="LR317" s="379"/>
      <c r="LS317" s="379"/>
      <c r="LT317" s="379"/>
      <c r="LU317" s="379"/>
      <c r="LV317" s="379"/>
      <c r="LW317" s="379"/>
      <c r="LX317" s="379"/>
      <c r="LY317" s="379"/>
      <c r="LZ317" s="379"/>
      <c r="MA317" s="379"/>
      <c r="MB317" s="379"/>
      <c r="MC317" s="379"/>
      <c r="MD317" s="379"/>
      <c r="ME317" s="379"/>
      <c r="MF317" s="379"/>
      <c r="MG317" s="379"/>
      <c r="MH317" s="379"/>
      <c r="MI317" s="379"/>
      <c r="MJ317" s="379"/>
      <c r="MK317" s="379"/>
      <c r="ML317" s="379"/>
      <c r="MM317" s="379"/>
      <c r="MN317" s="379"/>
      <c r="MO317" s="379"/>
      <c r="MP317" s="379"/>
      <c r="MQ317" s="379"/>
      <c r="MR317" s="379"/>
      <c r="MS317" s="379"/>
      <c r="MT317" s="379"/>
      <c r="MU317" s="379"/>
      <c r="MV317" s="379"/>
      <c r="MW317" s="379"/>
      <c r="MX317" s="379"/>
      <c r="MY317" s="379"/>
      <c r="MZ317" s="379"/>
      <c r="NA317" s="379"/>
      <c r="NB317" s="379"/>
      <c r="NC317" s="379"/>
      <c r="ND317" s="379"/>
      <c r="NE317" s="379"/>
      <c r="NF317" s="379"/>
      <c r="NG317" s="379"/>
      <c r="NH317" s="379"/>
      <c r="NI317" s="379"/>
      <c r="NJ317" s="379"/>
      <c r="NK317" s="379"/>
      <c r="NL317" s="379"/>
      <c r="NM317" s="379"/>
      <c r="NN317" s="379"/>
      <c r="NO317" s="379"/>
      <c r="NP317" s="379"/>
      <c r="NQ317" s="379"/>
      <c r="NR317" s="379"/>
      <c r="NS317" s="379"/>
      <c r="NT317" s="379"/>
      <c r="NU317" s="379"/>
      <c r="NV317" s="379"/>
      <c r="NW317" s="379"/>
      <c r="NX317" s="379"/>
      <c r="NY317" s="379"/>
      <c r="NZ317" s="379"/>
      <c r="OA317" s="379"/>
      <c r="OB317" s="379"/>
      <c r="OC317" s="379"/>
      <c r="OD317" s="379"/>
      <c r="OE317" s="379"/>
      <c r="OF317" s="379"/>
      <c r="OG317" s="379"/>
      <c r="OH317" s="379"/>
      <c r="OI317" s="379"/>
      <c r="OJ317" s="379"/>
      <c r="OK317" s="379"/>
      <c r="OL317" s="379"/>
      <c r="OM317" s="379"/>
      <c r="ON317" s="379"/>
      <c r="OO317" s="379"/>
      <c r="OP317" s="379"/>
      <c r="OQ317" s="379"/>
      <c r="OR317" s="379"/>
      <c r="OS317" s="379"/>
      <c r="OT317" s="379"/>
      <c r="OU317" s="379"/>
      <c r="OV317" s="379"/>
      <c r="OW317" s="379"/>
      <c r="OX317" s="379"/>
      <c r="OY317" s="379"/>
      <c r="OZ317" s="379"/>
      <c r="PA317" s="379"/>
      <c r="PB317" s="379"/>
      <c r="PC317" s="379"/>
      <c r="PD317" s="379"/>
      <c r="PE317" s="379"/>
      <c r="PF317" s="379"/>
      <c r="PG317" s="379"/>
      <c r="PH317" s="379"/>
      <c r="PI317" s="379"/>
      <c r="PJ317" s="379"/>
      <c r="PK317" s="379"/>
      <c r="PL317" s="379"/>
      <c r="PM317" s="379"/>
      <c r="PN317" s="379"/>
      <c r="PO317" s="379"/>
      <c r="PP317" s="379"/>
      <c r="PQ317" s="379"/>
      <c r="PR317" s="379"/>
      <c r="PS317" s="379"/>
      <c r="PT317" s="379"/>
      <c r="PU317" s="379"/>
      <c r="PV317" s="379"/>
      <c r="PW317" s="379"/>
      <c r="PX317" s="379"/>
      <c r="PY317" s="379"/>
      <c r="PZ317" s="379"/>
      <c r="QA317" s="379"/>
      <c r="QB317" s="379"/>
      <c r="QC317" s="379"/>
      <c r="QD317" s="379"/>
      <c r="QE317" s="379"/>
      <c r="QF317" s="379"/>
      <c r="QG317" s="379"/>
      <c r="QH317" s="379"/>
      <c r="QI317" s="379"/>
      <c r="QJ317" s="379"/>
      <c r="QK317" s="379"/>
      <c r="QL317" s="379"/>
      <c r="QM317" s="379"/>
      <c r="QN317" s="379"/>
      <c r="QO317" s="379"/>
      <c r="QP317" s="379"/>
      <c r="QQ317" s="379"/>
      <c r="QR317" s="379"/>
      <c r="QS317" s="379"/>
      <c r="QT317" s="379"/>
      <c r="QU317" s="379"/>
      <c r="QV317" s="379"/>
      <c r="QW317" s="379"/>
      <c r="QX317" s="379"/>
      <c r="QY317" s="379"/>
      <c r="QZ317" s="379"/>
      <c r="RA317" s="379"/>
      <c r="RB317" s="379"/>
      <c r="RC317" s="379"/>
      <c r="RD317" s="379"/>
      <c r="RE317" s="379"/>
      <c r="RF317" s="379"/>
      <c r="RG317" s="379"/>
      <c r="RH317" s="379"/>
      <c r="RI317" s="379"/>
      <c r="RJ317" s="379"/>
      <c r="RK317" s="379"/>
      <c r="RL317" s="379"/>
      <c r="RM317" s="379"/>
      <c r="RN317" s="379"/>
      <c r="RO317" s="379"/>
      <c r="RP317" s="379"/>
      <c r="RQ317" s="379"/>
      <c r="RR317" s="379"/>
      <c r="RS317" s="379"/>
      <c r="RT317" s="379"/>
      <c r="RU317" s="379"/>
      <c r="RV317" s="379"/>
      <c r="RW317" s="379"/>
      <c r="RX317" s="379"/>
      <c r="RY317" s="379"/>
      <c r="RZ317" s="379"/>
      <c r="SA317" s="379"/>
      <c r="SB317" s="379"/>
      <c r="SC317" s="379"/>
      <c r="SD317" s="379"/>
      <c r="SE317" s="379"/>
      <c r="SF317" s="379"/>
      <c r="SG317" s="379"/>
      <c r="SH317" s="379"/>
      <c r="SI317" s="379"/>
      <c r="SJ317" s="379"/>
      <c r="SK317" s="379"/>
      <c r="SL317" s="379"/>
      <c r="SM317" s="379"/>
      <c r="SN317" s="379"/>
      <c r="SO317" s="379"/>
      <c r="SP317" s="379"/>
      <c r="SQ317" s="379"/>
      <c r="SR317" s="379"/>
      <c r="SS317" s="379"/>
      <c r="ST317" s="379"/>
      <c r="SU317" s="379"/>
      <c r="SV317" s="379"/>
      <c r="SW317" s="379"/>
      <c r="SX317" s="379"/>
      <c r="SY317" s="379"/>
      <c r="SZ317" s="379"/>
      <c r="TA317" s="379"/>
      <c r="TB317" s="379"/>
      <c r="TC317" s="379"/>
      <c r="TD317" s="379"/>
      <c r="TE317" s="379"/>
      <c r="TF317" s="379"/>
      <c r="TG317" s="379"/>
      <c r="TH317" s="379"/>
      <c r="TI317" s="379"/>
      <c r="TJ317" s="379"/>
      <c r="TK317" s="379"/>
      <c r="TL317" s="379"/>
      <c r="TM317" s="379"/>
      <c r="TN317" s="379"/>
      <c r="TO317" s="379"/>
      <c r="TP317" s="379"/>
      <c r="TQ317" s="379"/>
      <c r="TR317" s="379"/>
      <c r="TS317" s="379"/>
      <c r="TT317" s="379"/>
      <c r="TU317" s="379"/>
      <c r="TV317" s="379"/>
      <c r="TW317" s="379"/>
      <c r="TX317" s="379"/>
      <c r="TY317" s="379"/>
      <c r="TZ317" s="379"/>
      <c r="UA317" s="379"/>
      <c r="UB317" s="379"/>
      <c r="UC317" s="379"/>
      <c r="UD317" s="379"/>
      <c r="UE317" s="379"/>
      <c r="UF317" s="379"/>
      <c r="UG317" s="379"/>
      <c r="UH317" s="379"/>
      <c r="UI317" s="379"/>
      <c r="UJ317" s="379"/>
      <c r="UK317" s="379"/>
      <c r="UL317" s="379"/>
      <c r="UM317" s="379"/>
      <c r="UN317" s="379"/>
      <c r="UO317" s="379"/>
      <c r="UP317" s="379"/>
      <c r="UQ317" s="379"/>
      <c r="UR317" s="379"/>
      <c r="US317" s="379"/>
      <c r="UT317" s="379"/>
      <c r="UU317" s="379"/>
      <c r="UV317" s="379"/>
      <c r="UW317" s="379"/>
      <c r="UX317" s="379"/>
      <c r="UY317" s="379"/>
      <c r="UZ317" s="379"/>
      <c r="VA317" s="379"/>
      <c r="VB317" s="379"/>
      <c r="VC317" s="379"/>
      <c r="VD317" s="379"/>
      <c r="VE317" s="379"/>
      <c r="VF317" s="379"/>
      <c r="VG317" s="379"/>
      <c r="VH317" s="379"/>
      <c r="VI317" s="379"/>
      <c r="VJ317" s="379"/>
      <c r="VK317" s="379"/>
      <c r="VL317" s="379"/>
      <c r="VM317" s="379"/>
      <c r="VN317" s="379"/>
      <c r="VO317" s="379"/>
      <c r="VP317" s="379"/>
      <c r="VQ317" s="379"/>
      <c r="VR317" s="379"/>
      <c r="VS317" s="379"/>
      <c r="VT317" s="379"/>
      <c r="VU317" s="379"/>
      <c r="VV317" s="379"/>
      <c r="VW317" s="379"/>
      <c r="VX317" s="379"/>
      <c r="VY317" s="379"/>
      <c r="VZ317" s="379"/>
      <c r="WA317" s="379"/>
      <c r="WB317" s="379"/>
      <c r="WC317" s="379"/>
      <c r="WD317" s="379"/>
      <c r="WE317" s="379"/>
      <c r="WF317" s="379"/>
      <c r="WG317" s="379"/>
      <c r="WH317" s="379"/>
      <c r="WI317" s="379"/>
      <c r="WJ317" s="379"/>
      <c r="WK317" s="379"/>
      <c r="WL317" s="379"/>
      <c r="WM317" s="379"/>
      <c r="WN317" s="379"/>
      <c r="WO317" s="379"/>
      <c r="WP317" s="379"/>
      <c r="WQ317" s="379"/>
      <c r="WR317" s="379"/>
      <c r="WS317" s="379"/>
      <c r="WT317" s="379"/>
      <c r="WU317" s="379"/>
      <c r="WV317" s="379"/>
      <c r="WW317" s="379"/>
      <c r="WX317" s="379"/>
      <c r="WY317" s="379"/>
      <c r="WZ317" s="379"/>
      <c r="XA317" s="379"/>
      <c r="XB317" s="379"/>
      <c r="XC317" s="379"/>
      <c r="XD317" s="379"/>
      <c r="XE317" s="379"/>
      <c r="XF317" s="379"/>
      <c r="XG317" s="379"/>
      <c r="XH317" s="379"/>
      <c r="XI317" s="379"/>
      <c r="XJ317" s="379"/>
      <c r="XK317" s="379"/>
      <c r="XL317" s="379"/>
      <c r="XM317" s="379"/>
      <c r="XN317" s="379"/>
      <c r="XO317" s="379"/>
      <c r="XP317" s="379"/>
      <c r="XQ317" s="379"/>
      <c r="XR317" s="379"/>
      <c r="XS317" s="379"/>
      <c r="XT317" s="379"/>
      <c r="XU317" s="379"/>
      <c r="XV317" s="379"/>
      <c r="XW317" s="379"/>
      <c r="XX317" s="379"/>
      <c r="XY317" s="379"/>
      <c r="XZ317" s="379"/>
      <c r="YA317" s="379"/>
      <c r="YB317" s="379"/>
      <c r="YC317" s="379"/>
      <c r="YD317" s="379"/>
      <c r="YE317" s="379"/>
      <c r="YF317" s="379"/>
      <c r="YG317" s="379"/>
      <c r="YH317" s="379"/>
      <c r="YI317" s="379"/>
      <c r="YJ317" s="379"/>
      <c r="YK317" s="379"/>
      <c r="YL317" s="379"/>
      <c r="YM317" s="379"/>
      <c r="YN317" s="379"/>
      <c r="YO317" s="379"/>
      <c r="YP317" s="379"/>
      <c r="YQ317" s="379"/>
      <c r="YR317" s="379"/>
      <c r="YS317" s="379"/>
      <c r="YT317" s="379"/>
      <c r="YU317" s="379"/>
      <c r="YV317" s="379"/>
      <c r="YW317" s="379"/>
      <c r="YX317" s="379"/>
      <c r="YY317" s="379"/>
      <c r="YZ317" s="379"/>
      <c r="ZA317" s="379"/>
      <c r="ZB317" s="379"/>
      <c r="ZC317" s="379"/>
      <c r="ZD317" s="379"/>
      <c r="ZE317" s="379"/>
      <c r="ZF317" s="379"/>
      <c r="ZG317" s="379"/>
      <c r="ZH317" s="379"/>
      <c r="ZI317" s="379"/>
      <c r="ZJ317" s="379"/>
      <c r="ZK317" s="379"/>
      <c r="ZL317" s="379"/>
      <c r="ZM317" s="379"/>
      <c r="ZN317" s="379"/>
      <c r="ZO317" s="379"/>
      <c r="ZP317" s="379"/>
      <c r="ZQ317" s="379"/>
      <c r="ZR317" s="379"/>
      <c r="ZS317" s="379"/>
      <c r="ZT317" s="379"/>
      <c r="ZU317" s="379"/>
      <c r="ZV317" s="379"/>
      <c r="ZW317" s="379"/>
      <c r="ZX317" s="379"/>
      <c r="ZY317" s="379"/>
      <c r="ZZ317" s="379"/>
      <c r="AAA317" s="379"/>
      <c r="AAB317" s="379"/>
      <c r="AAC317" s="379"/>
      <c r="AAD317" s="379"/>
      <c r="AAE317" s="379"/>
      <c r="AAF317" s="379"/>
      <c r="AAG317" s="379"/>
      <c r="AAH317" s="379"/>
      <c r="AAI317" s="379"/>
      <c r="AAJ317" s="379"/>
      <c r="AAK317" s="379"/>
      <c r="AAL317" s="379"/>
      <c r="AAM317" s="379"/>
      <c r="AAN317" s="379"/>
      <c r="AAO317" s="379"/>
      <c r="AAP317" s="379"/>
      <c r="AAQ317" s="379"/>
      <c r="AAR317" s="379"/>
      <c r="AAS317" s="379"/>
      <c r="AAT317" s="379"/>
      <c r="AAU317" s="379"/>
      <c r="AAV317" s="379"/>
      <c r="AAW317" s="379"/>
      <c r="AAX317" s="379"/>
      <c r="AAY317" s="379"/>
      <c r="AAZ317" s="379"/>
      <c r="ABA317" s="379"/>
      <c r="ABB317" s="379"/>
      <c r="ABC317" s="379"/>
      <c r="ABD317" s="379"/>
      <c r="ABE317" s="379"/>
      <c r="ABF317" s="379"/>
      <c r="ABG317" s="379"/>
      <c r="ABH317" s="379"/>
      <c r="ABI317" s="379"/>
      <c r="ABJ317" s="379"/>
      <c r="ABK317" s="379"/>
      <c r="ABL317" s="379"/>
      <c r="ABM317" s="379"/>
      <c r="ABN317" s="379"/>
      <c r="ABO317" s="379"/>
      <c r="ABP317" s="379"/>
      <c r="ABQ317" s="379"/>
      <c r="ABR317" s="379"/>
      <c r="ABS317" s="379"/>
      <c r="ABT317" s="379"/>
      <c r="ABU317" s="379"/>
      <c r="ABV317" s="379"/>
      <c r="ABW317" s="379"/>
      <c r="ABX317" s="379"/>
      <c r="ABY317" s="379"/>
      <c r="ABZ317" s="379"/>
      <c r="ACA317" s="379"/>
      <c r="ACB317" s="379"/>
      <c r="ACC317" s="379"/>
      <c r="ACD317" s="379"/>
      <c r="ACE317" s="379"/>
      <c r="ACF317" s="379"/>
      <c r="ACG317" s="379"/>
      <c r="ACH317" s="379"/>
      <c r="ACI317" s="379"/>
      <c r="ACJ317" s="379"/>
      <c r="ACK317" s="379"/>
      <c r="ACL317" s="379"/>
      <c r="ACM317" s="379"/>
      <c r="ACN317" s="379"/>
      <c r="ACO317" s="379"/>
      <c r="ACP317" s="379"/>
      <c r="ACQ317" s="379"/>
      <c r="ACR317" s="379"/>
      <c r="ACS317" s="379"/>
      <c r="ACT317" s="379"/>
      <c r="ACU317" s="379"/>
      <c r="ACV317" s="379"/>
      <c r="ACW317" s="379"/>
      <c r="ACX317" s="379"/>
      <c r="ACY317" s="379"/>
      <c r="ACZ317" s="379"/>
      <c r="ADA317" s="379"/>
      <c r="ADB317" s="379"/>
      <c r="ADC317" s="379"/>
      <c r="ADD317" s="379"/>
      <c r="ADE317" s="379"/>
      <c r="ADF317" s="379"/>
      <c r="ADG317" s="379"/>
      <c r="ADH317" s="379"/>
      <c r="ADI317" s="379"/>
      <c r="ADJ317" s="379"/>
      <c r="ADK317" s="379"/>
      <c r="ADL317" s="379"/>
      <c r="ADM317" s="379"/>
      <c r="ADN317" s="379"/>
      <c r="ADO317" s="379"/>
      <c r="ADP317" s="379"/>
      <c r="ADQ317" s="379"/>
      <c r="ADR317" s="379"/>
      <c r="ADS317" s="379"/>
      <c r="ADT317" s="379"/>
      <c r="ADU317" s="379"/>
      <c r="ADV317" s="379"/>
      <c r="ADW317" s="379"/>
      <c r="ADX317" s="379"/>
      <c r="ADY317" s="379"/>
      <c r="ADZ317" s="379"/>
      <c r="AEA317" s="379"/>
      <c r="AEB317" s="379"/>
      <c r="AEC317" s="379"/>
      <c r="AED317" s="379"/>
      <c r="AEE317" s="379"/>
      <c r="AEF317" s="379"/>
      <c r="AEG317" s="379"/>
      <c r="AEH317" s="379"/>
      <c r="AEI317" s="379"/>
      <c r="AEJ317" s="379"/>
      <c r="AEK317" s="379"/>
      <c r="AEL317" s="379"/>
      <c r="AEM317" s="379"/>
      <c r="AEN317" s="379"/>
      <c r="AEO317" s="379"/>
      <c r="AEP317" s="379"/>
      <c r="AEQ317" s="379"/>
      <c r="AER317" s="379"/>
      <c r="AES317" s="379"/>
      <c r="AET317" s="379"/>
      <c r="AEU317" s="379"/>
      <c r="AEV317" s="379"/>
      <c r="AEW317" s="379"/>
      <c r="AEX317" s="379"/>
      <c r="AEY317" s="379"/>
      <c r="AEZ317" s="379"/>
      <c r="AFA317" s="379"/>
      <c r="AFB317" s="379"/>
      <c r="AFC317" s="379"/>
      <c r="AFD317" s="379"/>
      <c r="AFE317" s="379"/>
      <c r="AFF317" s="379"/>
      <c r="AFG317" s="379"/>
      <c r="AFH317" s="379"/>
      <c r="AFI317" s="379"/>
      <c r="AFJ317" s="379"/>
      <c r="AFK317" s="379"/>
      <c r="AFL317" s="379"/>
      <c r="AFM317" s="379"/>
      <c r="AFN317" s="379"/>
      <c r="AFO317" s="379"/>
      <c r="AFP317" s="379"/>
      <c r="AFQ317" s="379"/>
      <c r="AFR317" s="379"/>
      <c r="AFS317" s="379"/>
      <c r="AFT317" s="379"/>
      <c r="AFU317" s="379"/>
      <c r="AFV317" s="379"/>
      <c r="AFW317" s="379"/>
      <c r="AFX317" s="379"/>
      <c r="AFY317" s="379"/>
      <c r="AFZ317" s="379"/>
      <c r="AGA317" s="379"/>
      <c r="AGB317" s="379"/>
      <c r="AGC317" s="379"/>
      <c r="AGD317" s="379"/>
      <c r="AGE317" s="379"/>
      <c r="AGF317" s="379"/>
      <c r="AGG317" s="379"/>
      <c r="AGH317" s="379"/>
      <c r="AGI317" s="379"/>
      <c r="AGJ317" s="379"/>
      <c r="AGK317" s="379"/>
      <c r="AGL317" s="379"/>
      <c r="AGM317" s="379"/>
      <c r="AGN317" s="379"/>
      <c r="AGO317" s="379"/>
      <c r="AGP317" s="379"/>
      <c r="AGQ317" s="379"/>
      <c r="AGR317" s="379"/>
      <c r="AGS317" s="379"/>
      <c r="AGT317" s="379"/>
      <c r="AGU317" s="379"/>
      <c r="AGV317" s="379"/>
      <c r="AGW317" s="379"/>
      <c r="AGX317" s="379"/>
      <c r="AGY317" s="379"/>
      <c r="AGZ317" s="379"/>
      <c r="AHA317" s="379"/>
      <c r="AHB317" s="379"/>
      <c r="AHC317" s="379"/>
      <c r="AHD317" s="379"/>
      <c r="AHE317" s="379"/>
      <c r="AHF317" s="379"/>
      <c r="AHG317" s="379"/>
      <c r="AHH317" s="379"/>
      <c r="AHI317" s="379"/>
      <c r="AHJ317" s="379"/>
      <c r="AHK317" s="379"/>
      <c r="AHL317" s="379"/>
      <c r="AHM317" s="379"/>
      <c r="AHN317" s="379"/>
      <c r="AHO317" s="379"/>
      <c r="AHP317" s="379"/>
      <c r="AHQ317" s="379"/>
      <c r="AHR317" s="379"/>
      <c r="AHS317" s="379"/>
      <c r="AHT317" s="379"/>
      <c r="AHU317" s="379"/>
      <c r="AHV317" s="379"/>
      <c r="AHW317" s="379"/>
      <c r="AHX317" s="379"/>
      <c r="AHY317" s="379"/>
      <c r="AHZ317" s="379"/>
      <c r="AIA317" s="379"/>
      <c r="AIB317" s="379"/>
      <c r="AIC317" s="379"/>
      <c r="AID317" s="379"/>
      <c r="AIE317" s="379"/>
      <c r="AIF317" s="379"/>
      <c r="AIG317" s="379"/>
      <c r="AIH317" s="379"/>
      <c r="AII317" s="379"/>
      <c r="AIJ317" s="379"/>
      <c r="AIK317" s="379"/>
      <c r="AIL317" s="379"/>
      <c r="AIM317" s="379"/>
      <c r="AIN317" s="379"/>
      <c r="AIO317" s="379"/>
      <c r="AIP317" s="379"/>
      <c r="AIQ317" s="379"/>
      <c r="AIR317" s="379"/>
      <c r="AIS317" s="379"/>
      <c r="AIT317" s="379"/>
      <c r="AIU317" s="379"/>
      <c r="AIV317" s="379"/>
      <c r="AIW317" s="379"/>
      <c r="AIX317" s="379"/>
      <c r="AIY317" s="379"/>
      <c r="AIZ317" s="379"/>
      <c r="AJA317" s="379"/>
      <c r="AJB317" s="379"/>
      <c r="AJC317" s="379"/>
      <c r="AJD317" s="379"/>
      <c r="AJE317" s="379"/>
      <c r="AJF317" s="379"/>
      <c r="AJG317" s="379"/>
      <c r="AJH317" s="379"/>
      <c r="AJI317" s="379"/>
      <c r="AJJ317" s="379"/>
      <c r="AJK317" s="379"/>
      <c r="AJL317" s="379"/>
      <c r="AJM317" s="379"/>
      <c r="AJN317" s="379"/>
      <c r="AJO317" s="379"/>
      <c r="AJP317" s="379"/>
      <c r="AJQ317" s="379"/>
      <c r="AJR317" s="379"/>
      <c r="AJS317" s="379"/>
      <c r="AJT317" s="379"/>
      <c r="AJU317" s="379"/>
      <c r="AJV317" s="379"/>
      <c r="AJW317" s="379"/>
      <c r="AJX317" s="379"/>
      <c r="AJY317" s="379"/>
      <c r="AJZ317" s="379"/>
      <c r="AKA317" s="379"/>
      <c r="AKB317" s="379"/>
      <c r="AKC317" s="379"/>
      <c r="AKD317" s="379"/>
      <c r="AKE317" s="379"/>
      <c r="AKF317" s="379"/>
      <c r="AKG317" s="379"/>
      <c r="AKH317" s="379"/>
      <c r="AKI317" s="379"/>
      <c r="AKJ317" s="379"/>
      <c r="AKK317" s="379"/>
      <c r="AKL317" s="379"/>
      <c r="AKM317" s="379"/>
      <c r="AKN317" s="379"/>
      <c r="AKO317" s="379"/>
      <c r="AKP317" s="379"/>
      <c r="AKQ317" s="379"/>
      <c r="AKR317" s="379"/>
      <c r="AKS317" s="379"/>
      <c r="AKT317" s="379"/>
      <c r="AKU317" s="379"/>
      <c r="AKV317" s="379"/>
      <c r="AKW317" s="379"/>
      <c r="AKX317" s="379"/>
      <c r="AKY317" s="379"/>
      <c r="AKZ317" s="379"/>
      <c r="ALA317" s="379"/>
      <c r="ALB317" s="379"/>
      <c r="ALC317" s="379"/>
      <c r="ALD317" s="379"/>
      <c r="ALE317" s="379"/>
      <c r="ALF317" s="379"/>
      <c r="ALG317" s="379"/>
      <c r="ALH317" s="379"/>
      <c r="ALI317" s="379"/>
      <c r="ALJ317" s="379"/>
      <c r="ALK317" s="379"/>
      <c r="ALL317" s="379"/>
      <c r="ALM317" s="379"/>
      <c r="ALN317" s="379"/>
      <c r="ALO317" s="379"/>
      <c r="ALP317" s="379"/>
      <c r="ALQ317" s="379"/>
      <c r="ALR317" s="379"/>
      <c r="ALS317" s="379"/>
      <c r="ALT317" s="379"/>
      <c r="ALU317" s="379"/>
      <c r="ALV317" s="379"/>
      <c r="ALW317" s="379"/>
      <c r="ALX317" s="379"/>
      <c r="ALY317" s="379"/>
      <c r="ALZ317" s="379"/>
      <c r="AMA317" s="379"/>
      <c r="AMB317" s="379"/>
      <c r="AMC317" s="379"/>
      <c r="AMD317" s="379"/>
      <c r="AME317" s="379"/>
      <c r="AMF317" s="379"/>
      <c r="AMG317" s="379"/>
      <c r="AMH317" s="379"/>
      <c r="AMI317" s="379"/>
      <c r="AMJ317" s="379"/>
      <c r="AMK317" s="379"/>
      <c r="AML317" s="379"/>
      <c r="AMM317" s="379"/>
      <c r="AMN317" s="379"/>
      <c r="AMO317" s="379"/>
      <c r="AMP317" s="379"/>
      <c r="AMQ317" s="379"/>
      <c r="AMR317" s="379"/>
      <c r="AMS317" s="379"/>
      <c r="AMT317" s="379"/>
      <c r="AMU317" s="379"/>
    </row>
    <row r="318" spans="1:1035" s="343" customFormat="1" ht="15" x14ac:dyDescent="0.25">
      <c r="A318" s="664">
        <v>45578</v>
      </c>
      <c r="B318" s="665">
        <v>2.4</v>
      </c>
      <c r="C318" s="666">
        <v>0.20399999999999999</v>
      </c>
      <c r="D318" s="667">
        <v>45609</v>
      </c>
      <c r="E318" s="668">
        <v>49.2</v>
      </c>
      <c r="F318" s="668">
        <v>0.29599999999999999</v>
      </c>
      <c r="G318" s="669">
        <v>45639</v>
      </c>
      <c r="H318" s="665">
        <v>1.5</v>
      </c>
      <c r="I318" s="665">
        <v>0.23200000000000001</v>
      </c>
      <c r="J318" s="667">
        <v>45670</v>
      </c>
      <c r="K318" s="668">
        <v>0</v>
      </c>
      <c r="L318" s="670">
        <v>0.22</v>
      </c>
      <c r="M318" s="671">
        <v>45701</v>
      </c>
      <c r="N318" s="665">
        <v>0</v>
      </c>
      <c r="O318" s="665">
        <v>0.20699999999999999</v>
      </c>
      <c r="P318" s="672">
        <v>45729</v>
      </c>
      <c r="Q318" s="673">
        <v>32.6</v>
      </c>
      <c r="R318" s="674">
        <v>0.44900000000000001</v>
      </c>
      <c r="S318" s="678">
        <v>45760</v>
      </c>
      <c r="T318" s="676">
        <v>0.8</v>
      </c>
      <c r="U318" s="688">
        <v>1.7150000000000001</v>
      </c>
      <c r="V318" s="675">
        <v>45790</v>
      </c>
      <c r="W318" s="676">
        <v>0</v>
      </c>
      <c r="X318" s="677">
        <v>1.345</v>
      </c>
      <c r="Y318" s="678">
        <v>45821</v>
      </c>
      <c r="Z318" s="676">
        <v>0.2</v>
      </c>
      <c r="AA318" s="677">
        <v>1.893</v>
      </c>
      <c r="AB318" s="679">
        <v>45851</v>
      </c>
      <c r="AC318" s="658"/>
      <c r="AD318" s="658"/>
      <c r="AE318" s="652">
        <v>0</v>
      </c>
      <c r="AF318" s="687">
        <v>0.41499999999999998</v>
      </c>
      <c r="AG318" s="681">
        <v>45882</v>
      </c>
      <c r="AH318" s="681"/>
      <c r="AI318" s="681"/>
      <c r="AJ318" s="381">
        <v>0</v>
      </c>
      <c r="AK318" s="381">
        <v>0.247</v>
      </c>
      <c r="AL318" s="383">
        <v>0.152</v>
      </c>
      <c r="AM318" s="686"/>
      <c r="AN318" s="686"/>
      <c r="AO318" s="683">
        <v>45913</v>
      </c>
      <c r="AP318" s="652">
        <v>0</v>
      </c>
      <c r="AQ318" s="684">
        <v>0.17799999999999999</v>
      </c>
      <c r="AR318" s="685"/>
      <c r="AS318" s="685"/>
      <c r="AT318" s="379"/>
      <c r="AU318" s="379"/>
      <c r="AV318" s="379"/>
      <c r="AW318" s="379"/>
      <c r="AX318" s="379"/>
      <c r="AY318" s="379"/>
      <c r="AZ318" s="379"/>
      <c r="BA318" s="379"/>
      <c r="BB318" s="379"/>
      <c r="BC318" s="379"/>
      <c r="BD318" s="379"/>
      <c r="BE318" s="379"/>
      <c r="BF318" s="379"/>
      <c r="BG318" s="379"/>
      <c r="BH318" s="379"/>
      <c r="BI318" s="379"/>
      <c r="BJ318" s="379"/>
      <c r="BK318" s="379"/>
      <c r="BL318" s="379"/>
      <c r="BM318" s="379"/>
      <c r="BN318" s="379"/>
      <c r="BO318" s="379"/>
      <c r="BP318" s="379"/>
      <c r="BQ318" s="379"/>
      <c r="BR318" s="379"/>
      <c r="BS318" s="379"/>
      <c r="BT318" s="379"/>
      <c r="BU318" s="379"/>
      <c r="BV318" s="379"/>
      <c r="BW318" s="379"/>
      <c r="BX318" s="379"/>
      <c r="BY318" s="379"/>
      <c r="BZ318" s="379"/>
      <c r="CA318" s="379"/>
      <c r="CB318" s="379"/>
      <c r="CC318" s="379"/>
      <c r="CD318" s="379"/>
      <c r="CE318" s="379"/>
      <c r="CF318" s="379"/>
      <c r="CG318" s="379"/>
      <c r="CH318" s="379"/>
      <c r="CI318" s="379"/>
      <c r="CJ318" s="379"/>
      <c r="CK318" s="379"/>
      <c r="CL318" s="379"/>
      <c r="CM318" s="379"/>
      <c r="CN318" s="379"/>
      <c r="CO318" s="379"/>
      <c r="CP318" s="379"/>
      <c r="CQ318" s="379"/>
      <c r="CR318" s="379"/>
      <c r="CS318" s="379"/>
      <c r="CT318" s="379"/>
      <c r="CU318" s="379"/>
      <c r="CV318" s="379"/>
      <c r="CW318" s="379"/>
      <c r="CX318" s="379"/>
      <c r="CY318" s="379"/>
      <c r="CZ318" s="379"/>
      <c r="DA318" s="379"/>
      <c r="DB318" s="379"/>
      <c r="DC318" s="379"/>
      <c r="DD318" s="379"/>
      <c r="DE318" s="379"/>
      <c r="DF318" s="379"/>
      <c r="DG318" s="379"/>
      <c r="DH318" s="379"/>
      <c r="DI318" s="379"/>
      <c r="DJ318" s="379"/>
      <c r="DK318" s="379"/>
      <c r="DL318" s="379"/>
      <c r="DM318" s="379"/>
      <c r="DN318" s="379"/>
      <c r="DO318" s="379"/>
      <c r="DP318" s="379"/>
      <c r="DQ318" s="379"/>
      <c r="DR318" s="379"/>
      <c r="DS318" s="379"/>
      <c r="DT318" s="379"/>
      <c r="DU318" s="379"/>
      <c r="DV318" s="379"/>
      <c r="DW318" s="379"/>
      <c r="DX318" s="379"/>
      <c r="DY318" s="379"/>
      <c r="DZ318" s="379"/>
      <c r="EA318" s="379"/>
      <c r="EB318" s="379"/>
      <c r="EC318" s="379"/>
      <c r="ED318" s="379"/>
      <c r="EE318" s="379"/>
      <c r="EF318" s="379"/>
      <c r="EG318" s="379"/>
      <c r="EH318" s="379"/>
      <c r="EI318" s="379"/>
      <c r="EJ318" s="379"/>
      <c r="EK318" s="379"/>
      <c r="EL318" s="379"/>
      <c r="EM318" s="379"/>
      <c r="EN318" s="379"/>
      <c r="EO318" s="379"/>
      <c r="EP318" s="379"/>
      <c r="EQ318" s="379"/>
      <c r="ER318" s="379"/>
      <c r="ES318" s="379"/>
      <c r="ET318" s="379"/>
      <c r="EU318" s="379"/>
      <c r="EV318" s="379"/>
      <c r="EW318" s="379"/>
      <c r="EX318" s="379"/>
      <c r="EY318" s="379"/>
      <c r="EZ318" s="379"/>
      <c r="FA318" s="379"/>
      <c r="FB318" s="379"/>
      <c r="FC318" s="379"/>
      <c r="FD318" s="379"/>
      <c r="FE318" s="379"/>
      <c r="FF318" s="379"/>
      <c r="FG318" s="379"/>
      <c r="FH318" s="379"/>
      <c r="FI318" s="379"/>
      <c r="FJ318" s="379"/>
      <c r="FK318" s="379"/>
      <c r="FL318" s="379"/>
      <c r="FM318" s="379"/>
      <c r="FN318" s="379"/>
      <c r="FO318" s="379"/>
      <c r="FP318" s="379"/>
      <c r="FQ318" s="379"/>
      <c r="FR318" s="379"/>
      <c r="FS318" s="379"/>
      <c r="FT318" s="379"/>
      <c r="FU318" s="379"/>
      <c r="FV318" s="379"/>
      <c r="FW318" s="379"/>
      <c r="FX318" s="379"/>
      <c r="FY318" s="379"/>
      <c r="FZ318" s="379"/>
      <c r="GA318" s="379"/>
      <c r="GB318" s="379"/>
      <c r="GC318" s="379"/>
      <c r="GD318" s="379"/>
      <c r="GE318" s="379"/>
      <c r="GF318" s="379"/>
      <c r="GG318" s="379"/>
      <c r="GH318" s="379"/>
      <c r="GI318" s="379"/>
      <c r="GJ318" s="379"/>
      <c r="GK318" s="379"/>
      <c r="GL318" s="379"/>
      <c r="GM318" s="379"/>
      <c r="GN318" s="379"/>
      <c r="GO318" s="379"/>
      <c r="GP318" s="379"/>
      <c r="GQ318" s="379"/>
      <c r="GR318" s="379"/>
      <c r="GS318" s="379"/>
      <c r="GT318" s="379"/>
      <c r="GU318" s="379"/>
      <c r="GV318" s="379"/>
      <c r="GW318" s="379"/>
      <c r="GX318" s="379"/>
      <c r="GY318" s="379"/>
      <c r="GZ318" s="379"/>
      <c r="HA318" s="379"/>
      <c r="HB318" s="379"/>
      <c r="HC318" s="379"/>
      <c r="HD318" s="379"/>
      <c r="HE318" s="379"/>
      <c r="HF318" s="379"/>
      <c r="HG318" s="379"/>
      <c r="HH318" s="379"/>
      <c r="HI318" s="379"/>
      <c r="HJ318" s="379"/>
      <c r="HK318" s="379"/>
      <c r="HL318" s="379"/>
      <c r="HM318" s="379"/>
      <c r="HN318" s="379"/>
      <c r="HO318" s="379"/>
      <c r="HP318" s="379"/>
      <c r="HQ318" s="379"/>
      <c r="HR318" s="379"/>
      <c r="HS318" s="379"/>
      <c r="HT318" s="379"/>
      <c r="HU318" s="379"/>
      <c r="HV318" s="379"/>
      <c r="HW318" s="379"/>
      <c r="HX318" s="379"/>
      <c r="HY318" s="379"/>
      <c r="HZ318" s="379"/>
      <c r="IA318" s="379"/>
      <c r="IB318" s="379"/>
      <c r="IC318" s="379"/>
      <c r="ID318" s="379"/>
      <c r="IE318" s="379"/>
      <c r="IF318" s="379"/>
      <c r="IG318" s="379"/>
      <c r="IH318" s="379"/>
      <c r="II318" s="379"/>
      <c r="IJ318" s="379"/>
      <c r="IK318" s="379"/>
      <c r="IL318" s="379"/>
      <c r="IM318" s="379"/>
      <c r="IN318" s="379"/>
      <c r="IO318" s="379"/>
      <c r="IP318" s="379"/>
      <c r="IQ318" s="379"/>
      <c r="IR318" s="379"/>
      <c r="IS318" s="379"/>
      <c r="IT318" s="379"/>
      <c r="IU318" s="379"/>
      <c r="IV318" s="379"/>
      <c r="IW318" s="379"/>
      <c r="IX318" s="379"/>
      <c r="IY318" s="379"/>
      <c r="IZ318" s="379"/>
      <c r="JA318" s="379"/>
      <c r="JB318" s="379"/>
      <c r="JC318" s="379"/>
      <c r="JD318" s="379"/>
      <c r="JE318" s="379"/>
      <c r="JF318" s="379"/>
      <c r="JG318" s="379"/>
      <c r="JH318" s="379"/>
      <c r="JI318" s="379"/>
      <c r="JJ318" s="379"/>
      <c r="JK318" s="379"/>
      <c r="JL318" s="379"/>
      <c r="JM318" s="379"/>
      <c r="JN318" s="379"/>
      <c r="JO318" s="379"/>
      <c r="JP318" s="379"/>
      <c r="JQ318" s="379"/>
      <c r="JR318" s="379"/>
      <c r="JS318" s="379"/>
      <c r="JT318" s="379"/>
      <c r="JU318" s="379"/>
      <c r="JV318" s="379"/>
      <c r="JW318" s="379"/>
      <c r="JX318" s="379"/>
      <c r="JY318" s="379"/>
      <c r="JZ318" s="379"/>
      <c r="KA318" s="379"/>
      <c r="KB318" s="379"/>
      <c r="KC318" s="379"/>
      <c r="KD318" s="379"/>
      <c r="KE318" s="379"/>
      <c r="KF318" s="379"/>
      <c r="KG318" s="379"/>
      <c r="KH318" s="379"/>
      <c r="KI318" s="379"/>
      <c r="KJ318" s="379"/>
      <c r="KK318" s="379"/>
      <c r="KL318" s="379"/>
      <c r="KM318" s="379"/>
      <c r="KN318" s="379"/>
      <c r="KO318" s="379"/>
      <c r="KP318" s="379"/>
      <c r="KQ318" s="379"/>
      <c r="KR318" s="379"/>
      <c r="KS318" s="379"/>
      <c r="KT318" s="379"/>
      <c r="KU318" s="379"/>
      <c r="KV318" s="379"/>
      <c r="KW318" s="379"/>
      <c r="KX318" s="379"/>
      <c r="KY318" s="379"/>
      <c r="KZ318" s="379"/>
      <c r="LA318" s="379"/>
      <c r="LB318" s="379"/>
      <c r="LC318" s="379"/>
      <c r="LD318" s="379"/>
      <c r="LE318" s="379"/>
      <c r="LF318" s="379"/>
      <c r="LG318" s="379"/>
      <c r="LH318" s="379"/>
      <c r="LI318" s="379"/>
      <c r="LJ318" s="379"/>
      <c r="LK318" s="379"/>
      <c r="LL318" s="379"/>
      <c r="LM318" s="379"/>
      <c r="LN318" s="379"/>
      <c r="LO318" s="379"/>
      <c r="LP318" s="379"/>
      <c r="LQ318" s="379"/>
      <c r="LR318" s="379"/>
      <c r="LS318" s="379"/>
      <c r="LT318" s="379"/>
      <c r="LU318" s="379"/>
      <c r="LV318" s="379"/>
      <c r="LW318" s="379"/>
      <c r="LX318" s="379"/>
      <c r="LY318" s="379"/>
      <c r="LZ318" s="379"/>
      <c r="MA318" s="379"/>
      <c r="MB318" s="379"/>
      <c r="MC318" s="379"/>
      <c r="MD318" s="379"/>
      <c r="ME318" s="379"/>
      <c r="MF318" s="379"/>
      <c r="MG318" s="379"/>
      <c r="MH318" s="379"/>
      <c r="MI318" s="379"/>
      <c r="MJ318" s="379"/>
      <c r="MK318" s="379"/>
      <c r="ML318" s="379"/>
      <c r="MM318" s="379"/>
      <c r="MN318" s="379"/>
      <c r="MO318" s="379"/>
      <c r="MP318" s="379"/>
      <c r="MQ318" s="379"/>
      <c r="MR318" s="379"/>
      <c r="MS318" s="379"/>
      <c r="MT318" s="379"/>
      <c r="MU318" s="379"/>
      <c r="MV318" s="379"/>
      <c r="MW318" s="379"/>
      <c r="MX318" s="379"/>
      <c r="MY318" s="379"/>
      <c r="MZ318" s="379"/>
      <c r="NA318" s="379"/>
      <c r="NB318" s="379"/>
      <c r="NC318" s="379"/>
      <c r="ND318" s="379"/>
      <c r="NE318" s="379"/>
      <c r="NF318" s="379"/>
      <c r="NG318" s="379"/>
      <c r="NH318" s="379"/>
      <c r="NI318" s="379"/>
      <c r="NJ318" s="379"/>
      <c r="NK318" s="379"/>
      <c r="NL318" s="379"/>
      <c r="NM318" s="379"/>
      <c r="NN318" s="379"/>
      <c r="NO318" s="379"/>
      <c r="NP318" s="379"/>
      <c r="NQ318" s="379"/>
      <c r="NR318" s="379"/>
      <c r="NS318" s="379"/>
      <c r="NT318" s="379"/>
      <c r="NU318" s="379"/>
      <c r="NV318" s="379"/>
      <c r="NW318" s="379"/>
      <c r="NX318" s="379"/>
      <c r="NY318" s="379"/>
      <c r="NZ318" s="379"/>
      <c r="OA318" s="379"/>
      <c r="OB318" s="379"/>
      <c r="OC318" s="379"/>
      <c r="OD318" s="379"/>
      <c r="OE318" s="379"/>
      <c r="OF318" s="379"/>
      <c r="OG318" s="379"/>
      <c r="OH318" s="379"/>
      <c r="OI318" s="379"/>
      <c r="OJ318" s="379"/>
      <c r="OK318" s="379"/>
      <c r="OL318" s="379"/>
      <c r="OM318" s="379"/>
      <c r="ON318" s="379"/>
      <c r="OO318" s="379"/>
      <c r="OP318" s="379"/>
      <c r="OQ318" s="379"/>
      <c r="OR318" s="379"/>
      <c r="OS318" s="379"/>
      <c r="OT318" s="379"/>
      <c r="OU318" s="379"/>
      <c r="OV318" s="379"/>
      <c r="OW318" s="379"/>
      <c r="OX318" s="379"/>
      <c r="OY318" s="379"/>
      <c r="OZ318" s="379"/>
      <c r="PA318" s="379"/>
      <c r="PB318" s="379"/>
      <c r="PC318" s="379"/>
      <c r="PD318" s="379"/>
      <c r="PE318" s="379"/>
      <c r="PF318" s="379"/>
      <c r="PG318" s="379"/>
      <c r="PH318" s="379"/>
      <c r="PI318" s="379"/>
      <c r="PJ318" s="379"/>
      <c r="PK318" s="379"/>
      <c r="PL318" s="379"/>
      <c r="PM318" s="379"/>
      <c r="PN318" s="379"/>
      <c r="PO318" s="379"/>
      <c r="PP318" s="379"/>
      <c r="PQ318" s="379"/>
      <c r="PR318" s="379"/>
      <c r="PS318" s="379"/>
      <c r="PT318" s="379"/>
      <c r="PU318" s="379"/>
      <c r="PV318" s="379"/>
      <c r="PW318" s="379"/>
      <c r="PX318" s="379"/>
      <c r="PY318" s="379"/>
      <c r="PZ318" s="379"/>
      <c r="QA318" s="379"/>
      <c r="QB318" s="379"/>
      <c r="QC318" s="379"/>
      <c r="QD318" s="379"/>
      <c r="QE318" s="379"/>
      <c r="QF318" s="379"/>
      <c r="QG318" s="379"/>
      <c r="QH318" s="379"/>
      <c r="QI318" s="379"/>
      <c r="QJ318" s="379"/>
      <c r="QK318" s="379"/>
      <c r="QL318" s="379"/>
      <c r="QM318" s="379"/>
      <c r="QN318" s="379"/>
      <c r="QO318" s="379"/>
      <c r="QP318" s="379"/>
      <c r="QQ318" s="379"/>
      <c r="QR318" s="379"/>
      <c r="QS318" s="379"/>
      <c r="QT318" s="379"/>
      <c r="QU318" s="379"/>
      <c r="QV318" s="379"/>
      <c r="QW318" s="379"/>
      <c r="QX318" s="379"/>
      <c r="QY318" s="379"/>
      <c r="QZ318" s="379"/>
      <c r="RA318" s="379"/>
      <c r="RB318" s="379"/>
      <c r="RC318" s="379"/>
      <c r="RD318" s="379"/>
      <c r="RE318" s="379"/>
      <c r="RF318" s="379"/>
      <c r="RG318" s="379"/>
      <c r="RH318" s="379"/>
      <c r="RI318" s="379"/>
      <c r="RJ318" s="379"/>
      <c r="RK318" s="379"/>
      <c r="RL318" s="379"/>
      <c r="RM318" s="379"/>
      <c r="RN318" s="379"/>
      <c r="RO318" s="379"/>
      <c r="RP318" s="379"/>
      <c r="RQ318" s="379"/>
      <c r="RR318" s="379"/>
      <c r="RS318" s="379"/>
      <c r="RT318" s="379"/>
      <c r="RU318" s="379"/>
      <c r="RV318" s="379"/>
      <c r="RW318" s="379"/>
      <c r="RX318" s="379"/>
      <c r="RY318" s="379"/>
      <c r="RZ318" s="379"/>
      <c r="SA318" s="379"/>
      <c r="SB318" s="379"/>
      <c r="SC318" s="379"/>
      <c r="SD318" s="379"/>
      <c r="SE318" s="379"/>
      <c r="SF318" s="379"/>
      <c r="SG318" s="379"/>
      <c r="SH318" s="379"/>
      <c r="SI318" s="379"/>
      <c r="SJ318" s="379"/>
      <c r="SK318" s="379"/>
      <c r="SL318" s="379"/>
      <c r="SM318" s="379"/>
      <c r="SN318" s="379"/>
      <c r="SO318" s="379"/>
      <c r="SP318" s="379"/>
      <c r="SQ318" s="379"/>
      <c r="SR318" s="379"/>
      <c r="SS318" s="379"/>
      <c r="ST318" s="379"/>
      <c r="SU318" s="379"/>
      <c r="SV318" s="379"/>
      <c r="SW318" s="379"/>
      <c r="SX318" s="379"/>
      <c r="SY318" s="379"/>
      <c r="SZ318" s="379"/>
      <c r="TA318" s="379"/>
      <c r="TB318" s="379"/>
      <c r="TC318" s="379"/>
      <c r="TD318" s="379"/>
      <c r="TE318" s="379"/>
      <c r="TF318" s="379"/>
      <c r="TG318" s="379"/>
      <c r="TH318" s="379"/>
      <c r="TI318" s="379"/>
      <c r="TJ318" s="379"/>
      <c r="TK318" s="379"/>
      <c r="TL318" s="379"/>
      <c r="TM318" s="379"/>
      <c r="TN318" s="379"/>
      <c r="TO318" s="379"/>
      <c r="TP318" s="379"/>
      <c r="TQ318" s="379"/>
      <c r="TR318" s="379"/>
      <c r="TS318" s="379"/>
      <c r="TT318" s="379"/>
      <c r="TU318" s="379"/>
      <c r="TV318" s="379"/>
      <c r="TW318" s="379"/>
      <c r="TX318" s="379"/>
      <c r="TY318" s="379"/>
      <c r="TZ318" s="379"/>
      <c r="UA318" s="379"/>
      <c r="UB318" s="379"/>
      <c r="UC318" s="379"/>
      <c r="UD318" s="379"/>
      <c r="UE318" s="379"/>
      <c r="UF318" s="379"/>
      <c r="UG318" s="379"/>
      <c r="UH318" s="379"/>
      <c r="UI318" s="379"/>
      <c r="UJ318" s="379"/>
      <c r="UK318" s="379"/>
      <c r="UL318" s="379"/>
      <c r="UM318" s="379"/>
      <c r="UN318" s="379"/>
      <c r="UO318" s="379"/>
      <c r="UP318" s="379"/>
      <c r="UQ318" s="379"/>
      <c r="UR318" s="379"/>
      <c r="US318" s="379"/>
      <c r="UT318" s="379"/>
      <c r="UU318" s="379"/>
      <c r="UV318" s="379"/>
      <c r="UW318" s="379"/>
      <c r="UX318" s="379"/>
      <c r="UY318" s="379"/>
      <c r="UZ318" s="379"/>
      <c r="VA318" s="379"/>
      <c r="VB318" s="379"/>
      <c r="VC318" s="379"/>
      <c r="VD318" s="379"/>
      <c r="VE318" s="379"/>
      <c r="VF318" s="379"/>
      <c r="VG318" s="379"/>
      <c r="VH318" s="379"/>
      <c r="VI318" s="379"/>
      <c r="VJ318" s="379"/>
      <c r="VK318" s="379"/>
      <c r="VL318" s="379"/>
      <c r="VM318" s="379"/>
      <c r="VN318" s="379"/>
      <c r="VO318" s="379"/>
      <c r="VP318" s="379"/>
      <c r="VQ318" s="379"/>
      <c r="VR318" s="379"/>
      <c r="VS318" s="379"/>
      <c r="VT318" s="379"/>
      <c r="VU318" s="379"/>
      <c r="VV318" s="379"/>
      <c r="VW318" s="379"/>
      <c r="VX318" s="379"/>
      <c r="VY318" s="379"/>
      <c r="VZ318" s="379"/>
      <c r="WA318" s="379"/>
      <c r="WB318" s="379"/>
      <c r="WC318" s="379"/>
      <c r="WD318" s="379"/>
      <c r="WE318" s="379"/>
      <c r="WF318" s="379"/>
      <c r="WG318" s="379"/>
      <c r="WH318" s="379"/>
      <c r="WI318" s="379"/>
      <c r="WJ318" s="379"/>
      <c r="WK318" s="379"/>
      <c r="WL318" s="379"/>
      <c r="WM318" s="379"/>
      <c r="WN318" s="379"/>
      <c r="WO318" s="379"/>
      <c r="WP318" s="379"/>
      <c r="WQ318" s="379"/>
      <c r="WR318" s="379"/>
      <c r="WS318" s="379"/>
      <c r="WT318" s="379"/>
      <c r="WU318" s="379"/>
      <c r="WV318" s="379"/>
      <c r="WW318" s="379"/>
      <c r="WX318" s="379"/>
      <c r="WY318" s="379"/>
      <c r="WZ318" s="379"/>
      <c r="XA318" s="379"/>
      <c r="XB318" s="379"/>
      <c r="XC318" s="379"/>
      <c r="XD318" s="379"/>
      <c r="XE318" s="379"/>
      <c r="XF318" s="379"/>
      <c r="XG318" s="379"/>
      <c r="XH318" s="379"/>
      <c r="XI318" s="379"/>
      <c r="XJ318" s="379"/>
      <c r="XK318" s="379"/>
      <c r="XL318" s="379"/>
      <c r="XM318" s="379"/>
      <c r="XN318" s="379"/>
      <c r="XO318" s="379"/>
      <c r="XP318" s="379"/>
      <c r="XQ318" s="379"/>
      <c r="XR318" s="379"/>
      <c r="XS318" s="379"/>
      <c r="XT318" s="379"/>
      <c r="XU318" s="379"/>
      <c r="XV318" s="379"/>
      <c r="XW318" s="379"/>
      <c r="XX318" s="379"/>
      <c r="XY318" s="379"/>
      <c r="XZ318" s="379"/>
      <c r="YA318" s="379"/>
      <c r="YB318" s="379"/>
      <c r="YC318" s="379"/>
      <c r="YD318" s="379"/>
      <c r="YE318" s="379"/>
      <c r="YF318" s="379"/>
      <c r="YG318" s="379"/>
      <c r="YH318" s="379"/>
      <c r="YI318" s="379"/>
      <c r="YJ318" s="379"/>
      <c r="YK318" s="379"/>
      <c r="YL318" s="379"/>
      <c r="YM318" s="379"/>
      <c r="YN318" s="379"/>
      <c r="YO318" s="379"/>
      <c r="YP318" s="379"/>
      <c r="YQ318" s="379"/>
      <c r="YR318" s="379"/>
      <c r="YS318" s="379"/>
      <c r="YT318" s="379"/>
      <c r="YU318" s="379"/>
      <c r="YV318" s="379"/>
      <c r="YW318" s="379"/>
      <c r="YX318" s="379"/>
      <c r="YY318" s="379"/>
      <c r="YZ318" s="379"/>
      <c r="ZA318" s="379"/>
      <c r="ZB318" s="379"/>
      <c r="ZC318" s="379"/>
      <c r="ZD318" s="379"/>
      <c r="ZE318" s="379"/>
      <c r="ZF318" s="379"/>
      <c r="ZG318" s="379"/>
      <c r="ZH318" s="379"/>
      <c r="ZI318" s="379"/>
      <c r="ZJ318" s="379"/>
      <c r="ZK318" s="379"/>
      <c r="ZL318" s="379"/>
      <c r="ZM318" s="379"/>
      <c r="ZN318" s="379"/>
      <c r="ZO318" s="379"/>
      <c r="ZP318" s="379"/>
      <c r="ZQ318" s="379"/>
      <c r="ZR318" s="379"/>
      <c r="ZS318" s="379"/>
      <c r="ZT318" s="379"/>
      <c r="ZU318" s="379"/>
      <c r="ZV318" s="379"/>
      <c r="ZW318" s="379"/>
      <c r="ZX318" s="379"/>
      <c r="ZY318" s="379"/>
      <c r="ZZ318" s="379"/>
      <c r="AAA318" s="379"/>
      <c r="AAB318" s="379"/>
      <c r="AAC318" s="379"/>
      <c r="AAD318" s="379"/>
      <c r="AAE318" s="379"/>
      <c r="AAF318" s="379"/>
      <c r="AAG318" s="379"/>
      <c r="AAH318" s="379"/>
      <c r="AAI318" s="379"/>
      <c r="AAJ318" s="379"/>
      <c r="AAK318" s="379"/>
      <c r="AAL318" s="379"/>
      <c r="AAM318" s="379"/>
      <c r="AAN318" s="379"/>
      <c r="AAO318" s="379"/>
      <c r="AAP318" s="379"/>
      <c r="AAQ318" s="379"/>
      <c r="AAR318" s="379"/>
      <c r="AAS318" s="379"/>
      <c r="AAT318" s="379"/>
      <c r="AAU318" s="379"/>
      <c r="AAV318" s="379"/>
      <c r="AAW318" s="379"/>
      <c r="AAX318" s="379"/>
      <c r="AAY318" s="379"/>
      <c r="AAZ318" s="379"/>
      <c r="ABA318" s="379"/>
      <c r="ABB318" s="379"/>
      <c r="ABC318" s="379"/>
      <c r="ABD318" s="379"/>
      <c r="ABE318" s="379"/>
      <c r="ABF318" s="379"/>
      <c r="ABG318" s="379"/>
      <c r="ABH318" s="379"/>
      <c r="ABI318" s="379"/>
      <c r="ABJ318" s="379"/>
      <c r="ABK318" s="379"/>
      <c r="ABL318" s="379"/>
      <c r="ABM318" s="379"/>
      <c r="ABN318" s="379"/>
      <c r="ABO318" s="379"/>
      <c r="ABP318" s="379"/>
      <c r="ABQ318" s="379"/>
      <c r="ABR318" s="379"/>
      <c r="ABS318" s="379"/>
      <c r="ABT318" s="379"/>
      <c r="ABU318" s="379"/>
      <c r="ABV318" s="379"/>
      <c r="ABW318" s="379"/>
      <c r="ABX318" s="379"/>
      <c r="ABY318" s="379"/>
      <c r="ABZ318" s="379"/>
      <c r="ACA318" s="379"/>
      <c r="ACB318" s="379"/>
      <c r="ACC318" s="379"/>
      <c r="ACD318" s="379"/>
      <c r="ACE318" s="379"/>
      <c r="ACF318" s="379"/>
      <c r="ACG318" s="379"/>
      <c r="ACH318" s="379"/>
      <c r="ACI318" s="379"/>
      <c r="ACJ318" s="379"/>
      <c r="ACK318" s="379"/>
      <c r="ACL318" s="379"/>
      <c r="ACM318" s="379"/>
      <c r="ACN318" s="379"/>
      <c r="ACO318" s="379"/>
      <c r="ACP318" s="379"/>
      <c r="ACQ318" s="379"/>
      <c r="ACR318" s="379"/>
      <c r="ACS318" s="379"/>
      <c r="ACT318" s="379"/>
      <c r="ACU318" s="379"/>
      <c r="ACV318" s="379"/>
      <c r="ACW318" s="379"/>
      <c r="ACX318" s="379"/>
      <c r="ACY318" s="379"/>
      <c r="ACZ318" s="379"/>
      <c r="ADA318" s="379"/>
      <c r="ADB318" s="379"/>
      <c r="ADC318" s="379"/>
      <c r="ADD318" s="379"/>
      <c r="ADE318" s="379"/>
      <c r="ADF318" s="379"/>
      <c r="ADG318" s="379"/>
      <c r="ADH318" s="379"/>
      <c r="ADI318" s="379"/>
      <c r="ADJ318" s="379"/>
      <c r="ADK318" s="379"/>
      <c r="ADL318" s="379"/>
      <c r="ADM318" s="379"/>
      <c r="ADN318" s="379"/>
      <c r="ADO318" s="379"/>
      <c r="ADP318" s="379"/>
      <c r="ADQ318" s="379"/>
      <c r="ADR318" s="379"/>
      <c r="ADS318" s="379"/>
      <c r="ADT318" s="379"/>
      <c r="ADU318" s="379"/>
      <c r="ADV318" s="379"/>
      <c r="ADW318" s="379"/>
      <c r="ADX318" s="379"/>
      <c r="ADY318" s="379"/>
      <c r="ADZ318" s="379"/>
      <c r="AEA318" s="379"/>
      <c r="AEB318" s="379"/>
      <c r="AEC318" s="379"/>
      <c r="AED318" s="379"/>
      <c r="AEE318" s="379"/>
      <c r="AEF318" s="379"/>
      <c r="AEG318" s="379"/>
      <c r="AEH318" s="379"/>
      <c r="AEI318" s="379"/>
      <c r="AEJ318" s="379"/>
      <c r="AEK318" s="379"/>
      <c r="AEL318" s="379"/>
      <c r="AEM318" s="379"/>
      <c r="AEN318" s="379"/>
      <c r="AEO318" s="379"/>
      <c r="AEP318" s="379"/>
      <c r="AEQ318" s="379"/>
      <c r="AER318" s="379"/>
      <c r="AES318" s="379"/>
      <c r="AET318" s="379"/>
      <c r="AEU318" s="379"/>
      <c r="AEV318" s="379"/>
      <c r="AEW318" s="379"/>
      <c r="AEX318" s="379"/>
      <c r="AEY318" s="379"/>
      <c r="AEZ318" s="379"/>
      <c r="AFA318" s="379"/>
      <c r="AFB318" s="379"/>
      <c r="AFC318" s="379"/>
      <c r="AFD318" s="379"/>
      <c r="AFE318" s="379"/>
      <c r="AFF318" s="379"/>
      <c r="AFG318" s="379"/>
      <c r="AFH318" s="379"/>
      <c r="AFI318" s="379"/>
      <c r="AFJ318" s="379"/>
      <c r="AFK318" s="379"/>
      <c r="AFL318" s="379"/>
      <c r="AFM318" s="379"/>
      <c r="AFN318" s="379"/>
      <c r="AFO318" s="379"/>
      <c r="AFP318" s="379"/>
      <c r="AFQ318" s="379"/>
      <c r="AFR318" s="379"/>
      <c r="AFS318" s="379"/>
      <c r="AFT318" s="379"/>
      <c r="AFU318" s="379"/>
      <c r="AFV318" s="379"/>
      <c r="AFW318" s="379"/>
      <c r="AFX318" s="379"/>
      <c r="AFY318" s="379"/>
      <c r="AFZ318" s="379"/>
      <c r="AGA318" s="379"/>
      <c r="AGB318" s="379"/>
      <c r="AGC318" s="379"/>
      <c r="AGD318" s="379"/>
      <c r="AGE318" s="379"/>
      <c r="AGF318" s="379"/>
      <c r="AGG318" s="379"/>
      <c r="AGH318" s="379"/>
      <c r="AGI318" s="379"/>
      <c r="AGJ318" s="379"/>
      <c r="AGK318" s="379"/>
      <c r="AGL318" s="379"/>
      <c r="AGM318" s="379"/>
      <c r="AGN318" s="379"/>
      <c r="AGO318" s="379"/>
      <c r="AGP318" s="379"/>
      <c r="AGQ318" s="379"/>
      <c r="AGR318" s="379"/>
      <c r="AGS318" s="379"/>
      <c r="AGT318" s="379"/>
      <c r="AGU318" s="379"/>
      <c r="AGV318" s="379"/>
      <c r="AGW318" s="379"/>
      <c r="AGX318" s="379"/>
      <c r="AGY318" s="379"/>
      <c r="AGZ318" s="379"/>
      <c r="AHA318" s="379"/>
      <c r="AHB318" s="379"/>
      <c r="AHC318" s="379"/>
      <c r="AHD318" s="379"/>
      <c r="AHE318" s="379"/>
      <c r="AHF318" s="379"/>
      <c r="AHG318" s="379"/>
      <c r="AHH318" s="379"/>
      <c r="AHI318" s="379"/>
      <c r="AHJ318" s="379"/>
      <c r="AHK318" s="379"/>
      <c r="AHL318" s="379"/>
      <c r="AHM318" s="379"/>
      <c r="AHN318" s="379"/>
      <c r="AHO318" s="379"/>
      <c r="AHP318" s="379"/>
      <c r="AHQ318" s="379"/>
      <c r="AHR318" s="379"/>
      <c r="AHS318" s="379"/>
      <c r="AHT318" s="379"/>
      <c r="AHU318" s="379"/>
      <c r="AHV318" s="379"/>
      <c r="AHW318" s="379"/>
      <c r="AHX318" s="379"/>
      <c r="AHY318" s="379"/>
      <c r="AHZ318" s="379"/>
      <c r="AIA318" s="379"/>
      <c r="AIB318" s="379"/>
      <c r="AIC318" s="379"/>
      <c r="AID318" s="379"/>
      <c r="AIE318" s="379"/>
      <c r="AIF318" s="379"/>
      <c r="AIG318" s="379"/>
      <c r="AIH318" s="379"/>
      <c r="AII318" s="379"/>
      <c r="AIJ318" s="379"/>
      <c r="AIK318" s="379"/>
      <c r="AIL318" s="379"/>
      <c r="AIM318" s="379"/>
      <c r="AIN318" s="379"/>
      <c r="AIO318" s="379"/>
      <c r="AIP318" s="379"/>
      <c r="AIQ318" s="379"/>
      <c r="AIR318" s="379"/>
      <c r="AIS318" s="379"/>
      <c r="AIT318" s="379"/>
      <c r="AIU318" s="379"/>
      <c r="AIV318" s="379"/>
      <c r="AIW318" s="379"/>
      <c r="AIX318" s="379"/>
      <c r="AIY318" s="379"/>
      <c r="AIZ318" s="379"/>
      <c r="AJA318" s="379"/>
      <c r="AJB318" s="379"/>
      <c r="AJC318" s="379"/>
      <c r="AJD318" s="379"/>
      <c r="AJE318" s="379"/>
      <c r="AJF318" s="379"/>
      <c r="AJG318" s="379"/>
      <c r="AJH318" s="379"/>
      <c r="AJI318" s="379"/>
      <c r="AJJ318" s="379"/>
      <c r="AJK318" s="379"/>
      <c r="AJL318" s="379"/>
      <c r="AJM318" s="379"/>
      <c r="AJN318" s="379"/>
      <c r="AJO318" s="379"/>
      <c r="AJP318" s="379"/>
      <c r="AJQ318" s="379"/>
      <c r="AJR318" s="379"/>
      <c r="AJS318" s="379"/>
      <c r="AJT318" s="379"/>
      <c r="AJU318" s="379"/>
      <c r="AJV318" s="379"/>
      <c r="AJW318" s="379"/>
      <c r="AJX318" s="379"/>
      <c r="AJY318" s="379"/>
      <c r="AJZ318" s="379"/>
      <c r="AKA318" s="379"/>
      <c r="AKB318" s="379"/>
      <c r="AKC318" s="379"/>
      <c r="AKD318" s="379"/>
      <c r="AKE318" s="379"/>
      <c r="AKF318" s="379"/>
      <c r="AKG318" s="379"/>
      <c r="AKH318" s="379"/>
      <c r="AKI318" s="379"/>
      <c r="AKJ318" s="379"/>
      <c r="AKK318" s="379"/>
      <c r="AKL318" s="379"/>
      <c r="AKM318" s="379"/>
      <c r="AKN318" s="379"/>
      <c r="AKO318" s="379"/>
      <c r="AKP318" s="379"/>
      <c r="AKQ318" s="379"/>
      <c r="AKR318" s="379"/>
      <c r="AKS318" s="379"/>
      <c r="AKT318" s="379"/>
      <c r="AKU318" s="379"/>
      <c r="AKV318" s="379"/>
      <c r="AKW318" s="379"/>
      <c r="AKX318" s="379"/>
      <c r="AKY318" s="379"/>
      <c r="AKZ318" s="379"/>
      <c r="ALA318" s="379"/>
      <c r="ALB318" s="379"/>
      <c r="ALC318" s="379"/>
      <c r="ALD318" s="379"/>
      <c r="ALE318" s="379"/>
      <c r="ALF318" s="379"/>
      <c r="ALG318" s="379"/>
      <c r="ALH318" s="379"/>
      <c r="ALI318" s="379"/>
      <c r="ALJ318" s="379"/>
      <c r="ALK318" s="379"/>
      <c r="ALL318" s="379"/>
      <c r="ALM318" s="379"/>
      <c r="ALN318" s="379"/>
      <c r="ALO318" s="379"/>
      <c r="ALP318" s="379"/>
      <c r="ALQ318" s="379"/>
      <c r="ALR318" s="379"/>
      <c r="ALS318" s="379"/>
      <c r="ALT318" s="379"/>
      <c r="ALU318" s="379"/>
      <c r="ALV318" s="379"/>
      <c r="ALW318" s="379"/>
      <c r="ALX318" s="379"/>
      <c r="ALY318" s="379"/>
      <c r="ALZ318" s="379"/>
      <c r="AMA318" s="379"/>
      <c r="AMB318" s="379"/>
      <c r="AMC318" s="379"/>
      <c r="AMD318" s="379"/>
      <c r="AME318" s="379"/>
      <c r="AMF318" s="379"/>
      <c r="AMG318" s="379"/>
      <c r="AMH318" s="379"/>
      <c r="AMI318" s="379"/>
      <c r="AMJ318" s="379"/>
      <c r="AMK318" s="379"/>
      <c r="AML318" s="379"/>
      <c r="AMM318" s="379"/>
      <c r="AMN318" s="379"/>
      <c r="AMO318" s="379"/>
      <c r="AMP318" s="379"/>
      <c r="AMQ318" s="379"/>
      <c r="AMR318" s="379"/>
      <c r="AMS318" s="379"/>
      <c r="AMT318" s="379"/>
      <c r="AMU318" s="379"/>
    </row>
    <row r="319" spans="1:1035" s="343" customFormat="1" ht="15" x14ac:dyDescent="0.25">
      <c r="A319" s="664">
        <v>45579</v>
      </c>
      <c r="B319" s="665">
        <v>1</v>
      </c>
      <c r="C319" s="666">
        <v>0.20599999999999999</v>
      </c>
      <c r="D319" s="667">
        <v>45610</v>
      </c>
      <c r="E319" s="668">
        <v>1</v>
      </c>
      <c r="F319" s="668">
        <v>0.32500000000000001</v>
      </c>
      <c r="G319" s="669">
        <v>45640</v>
      </c>
      <c r="H319" s="665">
        <v>0.1</v>
      </c>
      <c r="I319" s="665">
        <v>0.22700000000000001</v>
      </c>
      <c r="J319" s="667">
        <v>45671</v>
      </c>
      <c r="K319" s="668">
        <v>0</v>
      </c>
      <c r="L319" s="670">
        <v>0.221</v>
      </c>
      <c r="M319" s="671">
        <v>45702</v>
      </c>
      <c r="N319" s="665">
        <v>0</v>
      </c>
      <c r="O319" s="665">
        <v>0.20699999999999999</v>
      </c>
      <c r="P319" s="672">
        <v>45730</v>
      </c>
      <c r="Q319" s="673">
        <v>9.1999999999999993</v>
      </c>
      <c r="R319" s="674">
        <v>0.38300000000000001</v>
      </c>
      <c r="S319" s="678">
        <v>45761</v>
      </c>
      <c r="T319" s="676">
        <v>2.4</v>
      </c>
      <c r="U319" s="688">
        <v>1.304</v>
      </c>
      <c r="V319" s="675">
        <v>45791</v>
      </c>
      <c r="W319" s="676">
        <v>8.1999999999999993</v>
      </c>
      <c r="X319" s="677">
        <v>1.258</v>
      </c>
      <c r="Y319" s="678">
        <v>45822</v>
      </c>
      <c r="Z319" s="676">
        <v>0</v>
      </c>
      <c r="AA319" s="677">
        <v>1.8620000000000001</v>
      </c>
      <c r="AB319" s="679">
        <v>45852</v>
      </c>
      <c r="AC319" s="658"/>
      <c r="AD319" s="658"/>
      <c r="AE319" s="652">
        <v>0</v>
      </c>
      <c r="AF319" s="687">
        <v>0.39700000000000002</v>
      </c>
      <c r="AG319" s="681">
        <v>45883</v>
      </c>
      <c r="AH319" s="681"/>
      <c r="AI319" s="681"/>
      <c r="AJ319" s="381">
        <v>0</v>
      </c>
      <c r="AK319" s="381">
        <v>0.23599999999999999</v>
      </c>
      <c r="AL319" s="383">
        <v>0.14499999999999999</v>
      </c>
      <c r="AM319" s="686"/>
      <c r="AN319" s="686"/>
      <c r="AO319" s="683">
        <v>45914</v>
      </c>
      <c r="AP319" s="652">
        <v>0</v>
      </c>
      <c r="AQ319" s="684">
        <v>0.17799999999999999</v>
      </c>
      <c r="AR319" s="685"/>
      <c r="AS319" s="685"/>
      <c r="AT319" s="379"/>
      <c r="AU319" s="379"/>
      <c r="AV319" s="379"/>
      <c r="AW319" s="379"/>
      <c r="AX319" s="379"/>
      <c r="AY319" s="379"/>
      <c r="AZ319" s="379"/>
      <c r="BA319" s="379"/>
      <c r="BB319" s="379"/>
      <c r="BC319" s="379"/>
      <c r="BD319" s="379"/>
      <c r="BE319" s="379"/>
      <c r="BF319" s="379"/>
      <c r="BG319" s="379"/>
      <c r="BH319" s="379"/>
      <c r="BI319" s="379"/>
      <c r="BJ319" s="379"/>
      <c r="BK319" s="379"/>
      <c r="BL319" s="379"/>
      <c r="BM319" s="379"/>
      <c r="BN319" s="379"/>
      <c r="BO319" s="379"/>
      <c r="BP319" s="379"/>
      <c r="BQ319" s="379"/>
      <c r="BR319" s="379"/>
      <c r="BS319" s="379"/>
      <c r="BT319" s="379"/>
      <c r="BU319" s="379"/>
      <c r="BV319" s="379"/>
      <c r="BW319" s="379"/>
      <c r="BX319" s="379"/>
      <c r="BY319" s="379"/>
      <c r="BZ319" s="379"/>
      <c r="CA319" s="379"/>
      <c r="CB319" s="379"/>
      <c r="CC319" s="379"/>
      <c r="CD319" s="379"/>
      <c r="CE319" s="379"/>
      <c r="CF319" s="379"/>
      <c r="CG319" s="379"/>
      <c r="CH319" s="379"/>
      <c r="CI319" s="379"/>
      <c r="CJ319" s="379"/>
      <c r="CK319" s="379"/>
      <c r="CL319" s="379"/>
      <c r="CM319" s="379"/>
      <c r="CN319" s="379"/>
      <c r="CO319" s="379"/>
      <c r="CP319" s="379"/>
      <c r="CQ319" s="379"/>
      <c r="CR319" s="379"/>
      <c r="CS319" s="379"/>
      <c r="CT319" s="379"/>
      <c r="CU319" s="379"/>
      <c r="CV319" s="379"/>
      <c r="CW319" s="379"/>
      <c r="CX319" s="379"/>
      <c r="CY319" s="379"/>
      <c r="CZ319" s="379"/>
      <c r="DA319" s="379"/>
      <c r="DB319" s="379"/>
      <c r="DC319" s="379"/>
      <c r="DD319" s="379"/>
      <c r="DE319" s="379"/>
      <c r="DF319" s="379"/>
      <c r="DG319" s="379"/>
      <c r="DH319" s="379"/>
      <c r="DI319" s="379"/>
      <c r="DJ319" s="379"/>
      <c r="DK319" s="379"/>
      <c r="DL319" s="379"/>
      <c r="DM319" s="379"/>
      <c r="DN319" s="379"/>
      <c r="DO319" s="379"/>
      <c r="DP319" s="379"/>
      <c r="DQ319" s="379"/>
      <c r="DR319" s="379"/>
      <c r="DS319" s="379"/>
      <c r="DT319" s="379"/>
      <c r="DU319" s="379"/>
      <c r="DV319" s="379"/>
      <c r="DW319" s="379"/>
      <c r="DX319" s="379"/>
      <c r="DY319" s="379"/>
      <c r="DZ319" s="379"/>
      <c r="EA319" s="379"/>
      <c r="EB319" s="379"/>
      <c r="EC319" s="379"/>
      <c r="ED319" s="379"/>
      <c r="EE319" s="379"/>
      <c r="EF319" s="379"/>
      <c r="EG319" s="379"/>
      <c r="EH319" s="379"/>
      <c r="EI319" s="379"/>
      <c r="EJ319" s="379"/>
      <c r="EK319" s="379"/>
      <c r="EL319" s="379"/>
      <c r="EM319" s="379"/>
      <c r="EN319" s="379"/>
      <c r="EO319" s="379"/>
      <c r="EP319" s="379"/>
      <c r="EQ319" s="379"/>
      <c r="ER319" s="379"/>
      <c r="ES319" s="379"/>
      <c r="ET319" s="379"/>
      <c r="EU319" s="379"/>
      <c r="EV319" s="379"/>
      <c r="EW319" s="379"/>
      <c r="EX319" s="379"/>
      <c r="EY319" s="379"/>
      <c r="EZ319" s="379"/>
      <c r="FA319" s="379"/>
      <c r="FB319" s="379"/>
      <c r="FC319" s="379"/>
      <c r="FD319" s="379"/>
      <c r="FE319" s="379"/>
      <c r="FF319" s="379"/>
      <c r="FG319" s="379"/>
      <c r="FH319" s="379"/>
      <c r="FI319" s="379"/>
      <c r="FJ319" s="379"/>
      <c r="FK319" s="379"/>
      <c r="FL319" s="379"/>
      <c r="FM319" s="379"/>
      <c r="FN319" s="379"/>
      <c r="FO319" s="379"/>
      <c r="FP319" s="379"/>
      <c r="FQ319" s="379"/>
      <c r="FR319" s="379"/>
      <c r="FS319" s="379"/>
      <c r="FT319" s="379"/>
      <c r="FU319" s="379"/>
      <c r="FV319" s="379"/>
      <c r="FW319" s="379"/>
      <c r="FX319" s="379"/>
      <c r="FY319" s="379"/>
      <c r="FZ319" s="379"/>
      <c r="GA319" s="379"/>
      <c r="GB319" s="379"/>
      <c r="GC319" s="379"/>
      <c r="GD319" s="379"/>
      <c r="GE319" s="379"/>
      <c r="GF319" s="379"/>
      <c r="GG319" s="379"/>
      <c r="GH319" s="379"/>
      <c r="GI319" s="379"/>
      <c r="GJ319" s="379"/>
      <c r="GK319" s="379"/>
      <c r="GL319" s="379"/>
      <c r="GM319" s="379"/>
      <c r="GN319" s="379"/>
      <c r="GO319" s="379"/>
      <c r="GP319" s="379"/>
      <c r="GQ319" s="379"/>
      <c r="GR319" s="379"/>
      <c r="GS319" s="379"/>
      <c r="GT319" s="379"/>
      <c r="GU319" s="379"/>
      <c r="GV319" s="379"/>
      <c r="GW319" s="379"/>
      <c r="GX319" s="379"/>
      <c r="GY319" s="379"/>
      <c r="GZ319" s="379"/>
      <c r="HA319" s="379"/>
      <c r="HB319" s="379"/>
      <c r="HC319" s="379"/>
      <c r="HD319" s="379"/>
      <c r="HE319" s="379"/>
      <c r="HF319" s="379"/>
      <c r="HG319" s="379"/>
      <c r="HH319" s="379"/>
      <c r="HI319" s="379"/>
      <c r="HJ319" s="379"/>
      <c r="HK319" s="379"/>
      <c r="HL319" s="379"/>
      <c r="HM319" s="379"/>
      <c r="HN319" s="379"/>
      <c r="HO319" s="379"/>
      <c r="HP319" s="379"/>
      <c r="HQ319" s="379"/>
      <c r="HR319" s="379"/>
      <c r="HS319" s="379"/>
      <c r="HT319" s="379"/>
      <c r="HU319" s="379"/>
      <c r="HV319" s="379"/>
      <c r="HW319" s="379"/>
      <c r="HX319" s="379"/>
      <c r="HY319" s="379"/>
      <c r="HZ319" s="379"/>
      <c r="IA319" s="379"/>
      <c r="IB319" s="379"/>
      <c r="IC319" s="379"/>
      <c r="ID319" s="379"/>
      <c r="IE319" s="379"/>
      <c r="IF319" s="379"/>
      <c r="IG319" s="379"/>
      <c r="IH319" s="379"/>
      <c r="II319" s="379"/>
      <c r="IJ319" s="379"/>
      <c r="IK319" s="379"/>
      <c r="IL319" s="379"/>
      <c r="IM319" s="379"/>
      <c r="IN319" s="379"/>
      <c r="IO319" s="379"/>
      <c r="IP319" s="379"/>
      <c r="IQ319" s="379"/>
      <c r="IR319" s="379"/>
      <c r="IS319" s="379"/>
      <c r="IT319" s="379"/>
      <c r="IU319" s="379"/>
      <c r="IV319" s="379"/>
      <c r="IW319" s="379"/>
      <c r="IX319" s="379"/>
      <c r="IY319" s="379"/>
      <c r="IZ319" s="379"/>
      <c r="JA319" s="379"/>
      <c r="JB319" s="379"/>
      <c r="JC319" s="379"/>
      <c r="JD319" s="379"/>
      <c r="JE319" s="379"/>
      <c r="JF319" s="379"/>
      <c r="JG319" s="379"/>
      <c r="JH319" s="379"/>
      <c r="JI319" s="379"/>
      <c r="JJ319" s="379"/>
      <c r="JK319" s="379"/>
      <c r="JL319" s="379"/>
      <c r="JM319" s="379"/>
      <c r="JN319" s="379"/>
      <c r="JO319" s="379"/>
      <c r="JP319" s="379"/>
      <c r="JQ319" s="379"/>
      <c r="JR319" s="379"/>
      <c r="JS319" s="379"/>
      <c r="JT319" s="379"/>
      <c r="JU319" s="379"/>
      <c r="JV319" s="379"/>
      <c r="JW319" s="379"/>
      <c r="JX319" s="379"/>
      <c r="JY319" s="379"/>
      <c r="JZ319" s="379"/>
      <c r="KA319" s="379"/>
      <c r="KB319" s="379"/>
      <c r="KC319" s="379"/>
      <c r="KD319" s="379"/>
      <c r="KE319" s="379"/>
      <c r="KF319" s="379"/>
      <c r="KG319" s="379"/>
      <c r="KH319" s="379"/>
      <c r="KI319" s="379"/>
      <c r="KJ319" s="379"/>
      <c r="KK319" s="379"/>
      <c r="KL319" s="379"/>
      <c r="KM319" s="379"/>
      <c r="KN319" s="379"/>
      <c r="KO319" s="379"/>
      <c r="KP319" s="379"/>
      <c r="KQ319" s="379"/>
      <c r="KR319" s="379"/>
      <c r="KS319" s="379"/>
      <c r="KT319" s="379"/>
      <c r="KU319" s="379"/>
      <c r="KV319" s="379"/>
      <c r="KW319" s="379"/>
      <c r="KX319" s="379"/>
      <c r="KY319" s="379"/>
      <c r="KZ319" s="379"/>
      <c r="LA319" s="379"/>
      <c r="LB319" s="379"/>
      <c r="LC319" s="379"/>
      <c r="LD319" s="379"/>
      <c r="LE319" s="379"/>
      <c r="LF319" s="379"/>
      <c r="LG319" s="379"/>
      <c r="LH319" s="379"/>
      <c r="LI319" s="379"/>
      <c r="LJ319" s="379"/>
      <c r="LK319" s="379"/>
      <c r="LL319" s="379"/>
      <c r="LM319" s="379"/>
      <c r="LN319" s="379"/>
      <c r="LO319" s="379"/>
      <c r="LP319" s="379"/>
      <c r="LQ319" s="379"/>
      <c r="LR319" s="379"/>
      <c r="LS319" s="379"/>
      <c r="LT319" s="379"/>
      <c r="LU319" s="379"/>
      <c r="LV319" s="379"/>
      <c r="LW319" s="379"/>
      <c r="LX319" s="379"/>
      <c r="LY319" s="379"/>
      <c r="LZ319" s="379"/>
      <c r="MA319" s="379"/>
      <c r="MB319" s="379"/>
      <c r="MC319" s="379"/>
      <c r="MD319" s="379"/>
      <c r="ME319" s="379"/>
      <c r="MF319" s="379"/>
      <c r="MG319" s="379"/>
      <c r="MH319" s="379"/>
      <c r="MI319" s="379"/>
      <c r="MJ319" s="379"/>
      <c r="MK319" s="379"/>
      <c r="ML319" s="379"/>
      <c r="MM319" s="379"/>
      <c r="MN319" s="379"/>
      <c r="MO319" s="379"/>
      <c r="MP319" s="379"/>
      <c r="MQ319" s="379"/>
      <c r="MR319" s="379"/>
      <c r="MS319" s="379"/>
      <c r="MT319" s="379"/>
      <c r="MU319" s="379"/>
      <c r="MV319" s="379"/>
      <c r="MW319" s="379"/>
      <c r="MX319" s="379"/>
      <c r="MY319" s="379"/>
      <c r="MZ319" s="379"/>
      <c r="NA319" s="379"/>
      <c r="NB319" s="379"/>
      <c r="NC319" s="379"/>
      <c r="ND319" s="379"/>
      <c r="NE319" s="379"/>
      <c r="NF319" s="379"/>
      <c r="NG319" s="379"/>
      <c r="NH319" s="379"/>
      <c r="NI319" s="379"/>
      <c r="NJ319" s="379"/>
      <c r="NK319" s="379"/>
      <c r="NL319" s="379"/>
      <c r="NM319" s="379"/>
      <c r="NN319" s="379"/>
      <c r="NO319" s="379"/>
      <c r="NP319" s="379"/>
      <c r="NQ319" s="379"/>
      <c r="NR319" s="379"/>
      <c r="NS319" s="379"/>
      <c r="NT319" s="379"/>
      <c r="NU319" s="379"/>
      <c r="NV319" s="379"/>
      <c r="NW319" s="379"/>
      <c r="NX319" s="379"/>
      <c r="NY319" s="379"/>
      <c r="NZ319" s="379"/>
      <c r="OA319" s="379"/>
      <c r="OB319" s="379"/>
      <c r="OC319" s="379"/>
      <c r="OD319" s="379"/>
      <c r="OE319" s="379"/>
      <c r="OF319" s="379"/>
      <c r="OG319" s="379"/>
      <c r="OH319" s="379"/>
      <c r="OI319" s="379"/>
      <c r="OJ319" s="379"/>
      <c r="OK319" s="379"/>
      <c r="OL319" s="379"/>
      <c r="OM319" s="379"/>
      <c r="ON319" s="379"/>
      <c r="OO319" s="379"/>
      <c r="OP319" s="379"/>
      <c r="OQ319" s="379"/>
      <c r="OR319" s="379"/>
      <c r="OS319" s="379"/>
      <c r="OT319" s="379"/>
      <c r="OU319" s="379"/>
      <c r="OV319" s="379"/>
      <c r="OW319" s="379"/>
      <c r="OX319" s="379"/>
      <c r="OY319" s="379"/>
      <c r="OZ319" s="379"/>
      <c r="PA319" s="379"/>
      <c r="PB319" s="379"/>
      <c r="PC319" s="379"/>
      <c r="PD319" s="379"/>
      <c r="PE319" s="379"/>
      <c r="PF319" s="379"/>
      <c r="PG319" s="379"/>
      <c r="PH319" s="379"/>
      <c r="PI319" s="379"/>
      <c r="PJ319" s="379"/>
      <c r="PK319" s="379"/>
      <c r="PL319" s="379"/>
      <c r="PM319" s="379"/>
      <c r="PN319" s="379"/>
      <c r="PO319" s="379"/>
      <c r="PP319" s="379"/>
      <c r="PQ319" s="379"/>
      <c r="PR319" s="379"/>
      <c r="PS319" s="379"/>
      <c r="PT319" s="379"/>
      <c r="PU319" s="379"/>
      <c r="PV319" s="379"/>
      <c r="PW319" s="379"/>
      <c r="PX319" s="379"/>
      <c r="PY319" s="379"/>
      <c r="PZ319" s="379"/>
      <c r="QA319" s="379"/>
      <c r="QB319" s="379"/>
      <c r="QC319" s="379"/>
      <c r="QD319" s="379"/>
      <c r="QE319" s="379"/>
      <c r="QF319" s="379"/>
      <c r="QG319" s="379"/>
      <c r="QH319" s="379"/>
      <c r="QI319" s="379"/>
      <c r="QJ319" s="379"/>
      <c r="QK319" s="379"/>
      <c r="QL319" s="379"/>
      <c r="QM319" s="379"/>
      <c r="QN319" s="379"/>
      <c r="QO319" s="379"/>
      <c r="QP319" s="379"/>
      <c r="QQ319" s="379"/>
      <c r="QR319" s="379"/>
      <c r="QS319" s="379"/>
      <c r="QT319" s="379"/>
      <c r="QU319" s="379"/>
      <c r="QV319" s="379"/>
      <c r="QW319" s="379"/>
      <c r="QX319" s="379"/>
      <c r="QY319" s="379"/>
      <c r="QZ319" s="379"/>
      <c r="RA319" s="379"/>
      <c r="RB319" s="379"/>
      <c r="RC319" s="379"/>
      <c r="RD319" s="379"/>
      <c r="RE319" s="379"/>
      <c r="RF319" s="379"/>
      <c r="RG319" s="379"/>
      <c r="RH319" s="379"/>
      <c r="RI319" s="379"/>
      <c r="RJ319" s="379"/>
      <c r="RK319" s="379"/>
      <c r="RL319" s="379"/>
      <c r="RM319" s="379"/>
      <c r="RN319" s="379"/>
      <c r="RO319" s="379"/>
      <c r="RP319" s="379"/>
      <c r="RQ319" s="379"/>
      <c r="RR319" s="379"/>
      <c r="RS319" s="379"/>
      <c r="RT319" s="379"/>
      <c r="RU319" s="379"/>
      <c r="RV319" s="379"/>
      <c r="RW319" s="379"/>
      <c r="RX319" s="379"/>
      <c r="RY319" s="379"/>
      <c r="RZ319" s="379"/>
      <c r="SA319" s="379"/>
      <c r="SB319" s="379"/>
      <c r="SC319" s="379"/>
      <c r="SD319" s="379"/>
      <c r="SE319" s="379"/>
      <c r="SF319" s="379"/>
      <c r="SG319" s="379"/>
      <c r="SH319" s="379"/>
      <c r="SI319" s="379"/>
      <c r="SJ319" s="379"/>
      <c r="SK319" s="379"/>
      <c r="SL319" s="379"/>
      <c r="SM319" s="379"/>
      <c r="SN319" s="379"/>
      <c r="SO319" s="379"/>
      <c r="SP319" s="379"/>
      <c r="SQ319" s="379"/>
      <c r="SR319" s="379"/>
      <c r="SS319" s="379"/>
      <c r="ST319" s="379"/>
      <c r="SU319" s="379"/>
      <c r="SV319" s="379"/>
      <c r="SW319" s="379"/>
      <c r="SX319" s="379"/>
      <c r="SY319" s="379"/>
      <c r="SZ319" s="379"/>
      <c r="TA319" s="379"/>
      <c r="TB319" s="379"/>
      <c r="TC319" s="379"/>
      <c r="TD319" s="379"/>
      <c r="TE319" s="379"/>
      <c r="TF319" s="379"/>
      <c r="TG319" s="379"/>
      <c r="TH319" s="379"/>
      <c r="TI319" s="379"/>
      <c r="TJ319" s="379"/>
      <c r="TK319" s="379"/>
      <c r="TL319" s="379"/>
      <c r="TM319" s="379"/>
      <c r="TN319" s="379"/>
      <c r="TO319" s="379"/>
      <c r="TP319" s="379"/>
      <c r="TQ319" s="379"/>
      <c r="TR319" s="379"/>
      <c r="TS319" s="379"/>
      <c r="TT319" s="379"/>
      <c r="TU319" s="379"/>
      <c r="TV319" s="379"/>
      <c r="TW319" s="379"/>
      <c r="TX319" s="379"/>
      <c r="TY319" s="379"/>
      <c r="TZ319" s="379"/>
      <c r="UA319" s="379"/>
      <c r="UB319" s="379"/>
      <c r="UC319" s="379"/>
      <c r="UD319" s="379"/>
      <c r="UE319" s="379"/>
      <c r="UF319" s="379"/>
      <c r="UG319" s="379"/>
      <c r="UH319" s="379"/>
      <c r="UI319" s="379"/>
      <c r="UJ319" s="379"/>
      <c r="UK319" s="379"/>
      <c r="UL319" s="379"/>
      <c r="UM319" s="379"/>
      <c r="UN319" s="379"/>
      <c r="UO319" s="379"/>
      <c r="UP319" s="379"/>
      <c r="UQ319" s="379"/>
      <c r="UR319" s="379"/>
      <c r="US319" s="379"/>
      <c r="UT319" s="379"/>
      <c r="UU319" s="379"/>
      <c r="UV319" s="379"/>
      <c r="UW319" s="379"/>
      <c r="UX319" s="379"/>
      <c r="UY319" s="379"/>
      <c r="UZ319" s="379"/>
      <c r="VA319" s="379"/>
      <c r="VB319" s="379"/>
      <c r="VC319" s="379"/>
      <c r="VD319" s="379"/>
      <c r="VE319" s="379"/>
      <c r="VF319" s="379"/>
      <c r="VG319" s="379"/>
      <c r="VH319" s="379"/>
      <c r="VI319" s="379"/>
      <c r="VJ319" s="379"/>
      <c r="VK319" s="379"/>
      <c r="VL319" s="379"/>
      <c r="VM319" s="379"/>
      <c r="VN319" s="379"/>
      <c r="VO319" s="379"/>
      <c r="VP319" s="379"/>
      <c r="VQ319" s="379"/>
      <c r="VR319" s="379"/>
      <c r="VS319" s="379"/>
      <c r="VT319" s="379"/>
      <c r="VU319" s="379"/>
      <c r="VV319" s="379"/>
      <c r="VW319" s="379"/>
      <c r="VX319" s="379"/>
      <c r="VY319" s="379"/>
      <c r="VZ319" s="379"/>
      <c r="WA319" s="379"/>
      <c r="WB319" s="379"/>
      <c r="WC319" s="379"/>
      <c r="WD319" s="379"/>
      <c r="WE319" s="379"/>
      <c r="WF319" s="379"/>
      <c r="WG319" s="379"/>
      <c r="WH319" s="379"/>
      <c r="WI319" s="379"/>
      <c r="WJ319" s="379"/>
      <c r="WK319" s="379"/>
      <c r="WL319" s="379"/>
      <c r="WM319" s="379"/>
      <c r="WN319" s="379"/>
      <c r="WO319" s="379"/>
      <c r="WP319" s="379"/>
      <c r="WQ319" s="379"/>
      <c r="WR319" s="379"/>
      <c r="WS319" s="379"/>
      <c r="WT319" s="379"/>
      <c r="WU319" s="379"/>
      <c r="WV319" s="379"/>
      <c r="WW319" s="379"/>
      <c r="WX319" s="379"/>
      <c r="WY319" s="379"/>
      <c r="WZ319" s="379"/>
      <c r="XA319" s="379"/>
      <c r="XB319" s="379"/>
      <c r="XC319" s="379"/>
      <c r="XD319" s="379"/>
      <c r="XE319" s="379"/>
      <c r="XF319" s="379"/>
      <c r="XG319" s="379"/>
      <c r="XH319" s="379"/>
      <c r="XI319" s="379"/>
      <c r="XJ319" s="379"/>
      <c r="XK319" s="379"/>
      <c r="XL319" s="379"/>
      <c r="XM319" s="379"/>
      <c r="XN319" s="379"/>
      <c r="XO319" s="379"/>
      <c r="XP319" s="379"/>
      <c r="XQ319" s="379"/>
      <c r="XR319" s="379"/>
      <c r="XS319" s="379"/>
      <c r="XT319" s="379"/>
      <c r="XU319" s="379"/>
      <c r="XV319" s="379"/>
      <c r="XW319" s="379"/>
      <c r="XX319" s="379"/>
      <c r="XY319" s="379"/>
      <c r="XZ319" s="379"/>
      <c r="YA319" s="379"/>
      <c r="YB319" s="379"/>
      <c r="YC319" s="379"/>
      <c r="YD319" s="379"/>
      <c r="YE319" s="379"/>
      <c r="YF319" s="379"/>
      <c r="YG319" s="379"/>
      <c r="YH319" s="379"/>
      <c r="YI319" s="379"/>
      <c r="YJ319" s="379"/>
      <c r="YK319" s="379"/>
      <c r="YL319" s="379"/>
      <c r="YM319" s="379"/>
      <c r="YN319" s="379"/>
      <c r="YO319" s="379"/>
      <c r="YP319" s="379"/>
      <c r="YQ319" s="379"/>
      <c r="YR319" s="379"/>
      <c r="YS319" s="379"/>
      <c r="YT319" s="379"/>
      <c r="YU319" s="379"/>
      <c r="YV319" s="379"/>
      <c r="YW319" s="379"/>
      <c r="YX319" s="379"/>
      <c r="YY319" s="379"/>
      <c r="YZ319" s="379"/>
      <c r="ZA319" s="379"/>
      <c r="ZB319" s="379"/>
      <c r="ZC319" s="379"/>
      <c r="ZD319" s="379"/>
      <c r="ZE319" s="379"/>
      <c r="ZF319" s="379"/>
      <c r="ZG319" s="379"/>
      <c r="ZH319" s="379"/>
      <c r="ZI319" s="379"/>
      <c r="ZJ319" s="379"/>
      <c r="ZK319" s="379"/>
      <c r="ZL319" s="379"/>
      <c r="ZM319" s="379"/>
      <c r="ZN319" s="379"/>
      <c r="ZO319" s="379"/>
      <c r="ZP319" s="379"/>
      <c r="ZQ319" s="379"/>
      <c r="ZR319" s="379"/>
      <c r="ZS319" s="379"/>
      <c r="ZT319" s="379"/>
      <c r="ZU319" s="379"/>
      <c r="ZV319" s="379"/>
      <c r="ZW319" s="379"/>
      <c r="ZX319" s="379"/>
      <c r="ZY319" s="379"/>
      <c r="ZZ319" s="379"/>
      <c r="AAA319" s="379"/>
      <c r="AAB319" s="379"/>
      <c r="AAC319" s="379"/>
      <c r="AAD319" s="379"/>
      <c r="AAE319" s="379"/>
      <c r="AAF319" s="379"/>
      <c r="AAG319" s="379"/>
      <c r="AAH319" s="379"/>
      <c r="AAI319" s="379"/>
      <c r="AAJ319" s="379"/>
      <c r="AAK319" s="379"/>
      <c r="AAL319" s="379"/>
      <c r="AAM319" s="379"/>
      <c r="AAN319" s="379"/>
      <c r="AAO319" s="379"/>
      <c r="AAP319" s="379"/>
      <c r="AAQ319" s="379"/>
      <c r="AAR319" s="379"/>
      <c r="AAS319" s="379"/>
      <c r="AAT319" s="379"/>
      <c r="AAU319" s="379"/>
      <c r="AAV319" s="379"/>
      <c r="AAW319" s="379"/>
      <c r="AAX319" s="379"/>
      <c r="AAY319" s="379"/>
      <c r="AAZ319" s="379"/>
      <c r="ABA319" s="379"/>
      <c r="ABB319" s="379"/>
      <c r="ABC319" s="379"/>
      <c r="ABD319" s="379"/>
      <c r="ABE319" s="379"/>
      <c r="ABF319" s="379"/>
      <c r="ABG319" s="379"/>
      <c r="ABH319" s="379"/>
      <c r="ABI319" s="379"/>
      <c r="ABJ319" s="379"/>
      <c r="ABK319" s="379"/>
      <c r="ABL319" s="379"/>
      <c r="ABM319" s="379"/>
      <c r="ABN319" s="379"/>
      <c r="ABO319" s="379"/>
      <c r="ABP319" s="379"/>
      <c r="ABQ319" s="379"/>
      <c r="ABR319" s="379"/>
      <c r="ABS319" s="379"/>
      <c r="ABT319" s="379"/>
      <c r="ABU319" s="379"/>
      <c r="ABV319" s="379"/>
      <c r="ABW319" s="379"/>
      <c r="ABX319" s="379"/>
      <c r="ABY319" s="379"/>
      <c r="ABZ319" s="379"/>
      <c r="ACA319" s="379"/>
      <c r="ACB319" s="379"/>
      <c r="ACC319" s="379"/>
      <c r="ACD319" s="379"/>
      <c r="ACE319" s="379"/>
      <c r="ACF319" s="379"/>
      <c r="ACG319" s="379"/>
      <c r="ACH319" s="379"/>
      <c r="ACI319" s="379"/>
      <c r="ACJ319" s="379"/>
      <c r="ACK319" s="379"/>
      <c r="ACL319" s="379"/>
      <c r="ACM319" s="379"/>
      <c r="ACN319" s="379"/>
      <c r="ACO319" s="379"/>
      <c r="ACP319" s="379"/>
      <c r="ACQ319" s="379"/>
      <c r="ACR319" s="379"/>
      <c r="ACS319" s="379"/>
      <c r="ACT319" s="379"/>
      <c r="ACU319" s="379"/>
      <c r="ACV319" s="379"/>
      <c r="ACW319" s="379"/>
      <c r="ACX319" s="379"/>
      <c r="ACY319" s="379"/>
      <c r="ACZ319" s="379"/>
      <c r="ADA319" s="379"/>
      <c r="ADB319" s="379"/>
      <c r="ADC319" s="379"/>
      <c r="ADD319" s="379"/>
      <c r="ADE319" s="379"/>
      <c r="ADF319" s="379"/>
      <c r="ADG319" s="379"/>
      <c r="ADH319" s="379"/>
      <c r="ADI319" s="379"/>
      <c r="ADJ319" s="379"/>
      <c r="ADK319" s="379"/>
      <c r="ADL319" s="379"/>
      <c r="ADM319" s="379"/>
      <c r="ADN319" s="379"/>
      <c r="ADO319" s="379"/>
      <c r="ADP319" s="379"/>
      <c r="ADQ319" s="379"/>
      <c r="ADR319" s="379"/>
      <c r="ADS319" s="379"/>
      <c r="ADT319" s="379"/>
      <c r="ADU319" s="379"/>
      <c r="ADV319" s="379"/>
      <c r="ADW319" s="379"/>
      <c r="ADX319" s="379"/>
      <c r="ADY319" s="379"/>
      <c r="ADZ319" s="379"/>
      <c r="AEA319" s="379"/>
      <c r="AEB319" s="379"/>
      <c r="AEC319" s="379"/>
      <c r="AED319" s="379"/>
      <c r="AEE319" s="379"/>
      <c r="AEF319" s="379"/>
      <c r="AEG319" s="379"/>
      <c r="AEH319" s="379"/>
      <c r="AEI319" s="379"/>
      <c r="AEJ319" s="379"/>
      <c r="AEK319" s="379"/>
      <c r="AEL319" s="379"/>
      <c r="AEM319" s="379"/>
      <c r="AEN319" s="379"/>
      <c r="AEO319" s="379"/>
      <c r="AEP319" s="379"/>
      <c r="AEQ319" s="379"/>
      <c r="AER319" s="379"/>
      <c r="AES319" s="379"/>
      <c r="AET319" s="379"/>
      <c r="AEU319" s="379"/>
      <c r="AEV319" s="379"/>
      <c r="AEW319" s="379"/>
      <c r="AEX319" s="379"/>
      <c r="AEY319" s="379"/>
      <c r="AEZ319" s="379"/>
      <c r="AFA319" s="379"/>
      <c r="AFB319" s="379"/>
      <c r="AFC319" s="379"/>
      <c r="AFD319" s="379"/>
      <c r="AFE319" s="379"/>
      <c r="AFF319" s="379"/>
      <c r="AFG319" s="379"/>
      <c r="AFH319" s="379"/>
      <c r="AFI319" s="379"/>
      <c r="AFJ319" s="379"/>
      <c r="AFK319" s="379"/>
      <c r="AFL319" s="379"/>
      <c r="AFM319" s="379"/>
      <c r="AFN319" s="379"/>
      <c r="AFO319" s="379"/>
      <c r="AFP319" s="379"/>
      <c r="AFQ319" s="379"/>
      <c r="AFR319" s="379"/>
      <c r="AFS319" s="379"/>
      <c r="AFT319" s="379"/>
      <c r="AFU319" s="379"/>
      <c r="AFV319" s="379"/>
      <c r="AFW319" s="379"/>
      <c r="AFX319" s="379"/>
      <c r="AFY319" s="379"/>
      <c r="AFZ319" s="379"/>
      <c r="AGA319" s="379"/>
      <c r="AGB319" s="379"/>
      <c r="AGC319" s="379"/>
      <c r="AGD319" s="379"/>
      <c r="AGE319" s="379"/>
      <c r="AGF319" s="379"/>
      <c r="AGG319" s="379"/>
      <c r="AGH319" s="379"/>
      <c r="AGI319" s="379"/>
      <c r="AGJ319" s="379"/>
      <c r="AGK319" s="379"/>
      <c r="AGL319" s="379"/>
      <c r="AGM319" s="379"/>
      <c r="AGN319" s="379"/>
      <c r="AGO319" s="379"/>
      <c r="AGP319" s="379"/>
      <c r="AGQ319" s="379"/>
      <c r="AGR319" s="379"/>
      <c r="AGS319" s="379"/>
      <c r="AGT319" s="379"/>
      <c r="AGU319" s="379"/>
      <c r="AGV319" s="379"/>
      <c r="AGW319" s="379"/>
      <c r="AGX319" s="379"/>
      <c r="AGY319" s="379"/>
      <c r="AGZ319" s="379"/>
      <c r="AHA319" s="379"/>
      <c r="AHB319" s="379"/>
      <c r="AHC319" s="379"/>
      <c r="AHD319" s="379"/>
      <c r="AHE319" s="379"/>
      <c r="AHF319" s="379"/>
      <c r="AHG319" s="379"/>
      <c r="AHH319" s="379"/>
      <c r="AHI319" s="379"/>
      <c r="AHJ319" s="379"/>
      <c r="AHK319" s="379"/>
      <c r="AHL319" s="379"/>
      <c r="AHM319" s="379"/>
      <c r="AHN319" s="379"/>
      <c r="AHO319" s="379"/>
      <c r="AHP319" s="379"/>
      <c r="AHQ319" s="379"/>
      <c r="AHR319" s="379"/>
      <c r="AHS319" s="379"/>
      <c r="AHT319" s="379"/>
      <c r="AHU319" s="379"/>
      <c r="AHV319" s="379"/>
      <c r="AHW319" s="379"/>
      <c r="AHX319" s="379"/>
      <c r="AHY319" s="379"/>
      <c r="AHZ319" s="379"/>
      <c r="AIA319" s="379"/>
      <c r="AIB319" s="379"/>
      <c r="AIC319" s="379"/>
      <c r="AID319" s="379"/>
      <c r="AIE319" s="379"/>
      <c r="AIF319" s="379"/>
      <c r="AIG319" s="379"/>
      <c r="AIH319" s="379"/>
      <c r="AII319" s="379"/>
      <c r="AIJ319" s="379"/>
      <c r="AIK319" s="379"/>
      <c r="AIL319" s="379"/>
      <c r="AIM319" s="379"/>
      <c r="AIN319" s="379"/>
      <c r="AIO319" s="379"/>
      <c r="AIP319" s="379"/>
      <c r="AIQ319" s="379"/>
      <c r="AIR319" s="379"/>
      <c r="AIS319" s="379"/>
      <c r="AIT319" s="379"/>
      <c r="AIU319" s="379"/>
      <c r="AIV319" s="379"/>
      <c r="AIW319" s="379"/>
      <c r="AIX319" s="379"/>
      <c r="AIY319" s="379"/>
      <c r="AIZ319" s="379"/>
      <c r="AJA319" s="379"/>
      <c r="AJB319" s="379"/>
      <c r="AJC319" s="379"/>
      <c r="AJD319" s="379"/>
      <c r="AJE319" s="379"/>
      <c r="AJF319" s="379"/>
      <c r="AJG319" s="379"/>
      <c r="AJH319" s="379"/>
      <c r="AJI319" s="379"/>
      <c r="AJJ319" s="379"/>
      <c r="AJK319" s="379"/>
      <c r="AJL319" s="379"/>
      <c r="AJM319" s="379"/>
      <c r="AJN319" s="379"/>
      <c r="AJO319" s="379"/>
      <c r="AJP319" s="379"/>
      <c r="AJQ319" s="379"/>
      <c r="AJR319" s="379"/>
      <c r="AJS319" s="379"/>
      <c r="AJT319" s="379"/>
      <c r="AJU319" s="379"/>
      <c r="AJV319" s="379"/>
      <c r="AJW319" s="379"/>
      <c r="AJX319" s="379"/>
      <c r="AJY319" s="379"/>
      <c r="AJZ319" s="379"/>
      <c r="AKA319" s="379"/>
      <c r="AKB319" s="379"/>
      <c r="AKC319" s="379"/>
      <c r="AKD319" s="379"/>
      <c r="AKE319" s="379"/>
      <c r="AKF319" s="379"/>
      <c r="AKG319" s="379"/>
      <c r="AKH319" s="379"/>
      <c r="AKI319" s="379"/>
      <c r="AKJ319" s="379"/>
      <c r="AKK319" s="379"/>
      <c r="AKL319" s="379"/>
      <c r="AKM319" s="379"/>
      <c r="AKN319" s="379"/>
      <c r="AKO319" s="379"/>
      <c r="AKP319" s="379"/>
      <c r="AKQ319" s="379"/>
      <c r="AKR319" s="379"/>
      <c r="AKS319" s="379"/>
      <c r="AKT319" s="379"/>
      <c r="AKU319" s="379"/>
      <c r="AKV319" s="379"/>
      <c r="AKW319" s="379"/>
      <c r="AKX319" s="379"/>
      <c r="AKY319" s="379"/>
      <c r="AKZ319" s="379"/>
      <c r="ALA319" s="379"/>
      <c r="ALB319" s="379"/>
      <c r="ALC319" s="379"/>
      <c r="ALD319" s="379"/>
      <c r="ALE319" s="379"/>
      <c r="ALF319" s="379"/>
      <c r="ALG319" s="379"/>
      <c r="ALH319" s="379"/>
      <c r="ALI319" s="379"/>
      <c r="ALJ319" s="379"/>
      <c r="ALK319" s="379"/>
      <c r="ALL319" s="379"/>
      <c r="ALM319" s="379"/>
      <c r="ALN319" s="379"/>
      <c r="ALO319" s="379"/>
      <c r="ALP319" s="379"/>
      <c r="ALQ319" s="379"/>
      <c r="ALR319" s="379"/>
      <c r="ALS319" s="379"/>
      <c r="ALT319" s="379"/>
      <c r="ALU319" s="379"/>
      <c r="ALV319" s="379"/>
      <c r="ALW319" s="379"/>
      <c r="ALX319" s="379"/>
      <c r="ALY319" s="379"/>
      <c r="ALZ319" s="379"/>
      <c r="AMA319" s="379"/>
      <c r="AMB319" s="379"/>
      <c r="AMC319" s="379"/>
      <c r="AMD319" s="379"/>
      <c r="AME319" s="379"/>
      <c r="AMF319" s="379"/>
      <c r="AMG319" s="379"/>
      <c r="AMH319" s="379"/>
      <c r="AMI319" s="379"/>
      <c r="AMJ319" s="379"/>
      <c r="AMK319" s="379"/>
      <c r="AML319" s="379"/>
      <c r="AMM319" s="379"/>
      <c r="AMN319" s="379"/>
      <c r="AMO319" s="379"/>
      <c r="AMP319" s="379"/>
      <c r="AMQ319" s="379"/>
      <c r="AMR319" s="379"/>
      <c r="AMS319" s="379"/>
      <c r="AMT319" s="379"/>
      <c r="AMU319" s="379"/>
    </row>
    <row r="320" spans="1:1035" s="343" customFormat="1" ht="15" x14ac:dyDescent="0.25">
      <c r="A320" s="664">
        <v>45580</v>
      </c>
      <c r="B320" s="665">
        <v>5.8</v>
      </c>
      <c r="C320" s="666">
        <v>0.26200000000000001</v>
      </c>
      <c r="D320" s="667">
        <v>45611</v>
      </c>
      <c r="E320" s="668">
        <v>0</v>
      </c>
      <c r="F320" s="668">
        <v>0.28699999999999998</v>
      </c>
      <c r="G320" s="669">
        <v>45641</v>
      </c>
      <c r="H320" s="665">
        <v>0</v>
      </c>
      <c r="I320" s="665">
        <v>0.22700000000000001</v>
      </c>
      <c r="J320" s="667">
        <v>45672</v>
      </c>
      <c r="K320" s="668">
        <v>0</v>
      </c>
      <c r="L320" s="670">
        <v>0.22</v>
      </c>
      <c r="M320" s="671">
        <v>45703</v>
      </c>
      <c r="N320" s="665">
        <v>0</v>
      </c>
      <c r="O320" s="665">
        <v>0.20499999999999999</v>
      </c>
      <c r="P320" s="672">
        <v>45731</v>
      </c>
      <c r="Q320" s="673">
        <v>0.1</v>
      </c>
      <c r="R320" s="674">
        <v>0.311</v>
      </c>
      <c r="S320" s="678">
        <v>45762</v>
      </c>
      <c r="T320" s="676">
        <v>8.9</v>
      </c>
      <c r="U320" s="688">
        <v>1.1559999999999999</v>
      </c>
      <c r="V320" s="675">
        <v>45792</v>
      </c>
      <c r="W320" s="676">
        <v>0</v>
      </c>
      <c r="X320" s="677">
        <v>1.1719999999999999</v>
      </c>
      <c r="Y320" s="678">
        <v>45823</v>
      </c>
      <c r="Z320" s="676">
        <v>0</v>
      </c>
      <c r="AA320" s="677">
        <v>1.7889999999999999</v>
      </c>
      <c r="AB320" s="679">
        <v>45853</v>
      </c>
      <c r="AC320" s="658"/>
      <c r="AD320" s="658"/>
      <c r="AE320" s="652">
        <v>0</v>
      </c>
      <c r="AF320" s="687">
        <v>0.38400000000000001</v>
      </c>
      <c r="AG320" s="681">
        <v>45884</v>
      </c>
      <c r="AH320" s="681"/>
      <c r="AI320" s="681"/>
      <c r="AJ320" s="381">
        <v>0</v>
      </c>
      <c r="AK320" s="381">
        <v>0.23</v>
      </c>
      <c r="AL320" s="383">
        <v>0.15</v>
      </c>
      <c r="AM320" s="686"/>
      <c r="AN320" s="686"/>
      <c r="AO320" s="683">
        <v>45915</v>
      </c>
      <c r="AP320" s="652">
        <v>0</v>
      </c>
      <c r="AQ320" s="684">
        <v>0.184</v>
      </c>
      <c r="AR320" s="685"/>
      <c r="AS320" s="685"/>
      <c r="AT320" s="379"/>
      <c r="AU320" s="379"/>
      <c r="AV320" s="379"/>
      <c r="AW320" s="379"/>
      <c r="AX320" s="379"/>
      <c r="AY320" s="379"/>
      <c r="AZ320" s="379"/>
      <c r="BA320" s="379"/>
      <c r="BB320" s="379"/>
      <c r="BC320" s="379"/>
      <c r="BD320" s="379"/>
      <c r="BE320" s="379"/>
      <c r="BF320" s="379"/>
      <c r="BG320" s="379"/>
      <c r="BH320" s="379"/>
      <c r="BI320" s="379"/>
      <c r="BJ320" s="379"/>
      <c r="BK320" s="379"/>
      <c r="BL320" s="379"/>
      <c r="BM320" s="379"/>
      <c r="BN320" s="379"/>
      <c r="BO320" s="379"/>
      <c r="BP320" s="379"/>
      <c r="BQ320" s="379"/>
      <c r="BR320" s="379"/>
      <c r="BS320" s="379"/>
      <c r="BT320" s="379"/>
      <c r="BU320" s="379"/>
      <c r="BV320" s="379"/>
      <c r="BW320" s="379"/>
      <c r="BX320" s="379"/>
      <c r="BY320" s="379"/>
      <c r="BZ320" s="379"/>
      <c r="CA320" s="379"/>
      <c r="CB320" s="379"/>
      <c r="CC320" s="379"/>
      <c r="CD320" s="379"/>
      <c r="CE320" s="379"/>
      <c r="CF320" s="379"/>
      <c r="CG320" s="379"/>
      <c r="CH320" s="379"/>
      <c r="CI320" s="379"/>
      <c r="CJ320" s="379"/>
      <c r="CK320" s="379"/>
      <c r="CL320" s="379"/>
      <c r="CM320" s="379"/>
      <c r="CN320" s="379"/>
      <c r="CO320" s="379"/>
      <c r="CP320" s="379"/>
      <c r="CQ320" s="379"/>
      <c r="CR320" s="379"/>
      <c r="CS320" s="379"/>
      <c r="CT320" s="379"/>
      <c r="CU320" s="379"/>
      <c r="CV320" s="379"/>
      <c r="CW320" s="379"/>
      <c r="CX320" s="379"/>
      <c r="CY320" s="379"/>
      <c r="CZ320" s="379"/>
      <c r="DA320" s="379"/>
      <c r="DB320" s="379"/>
      <c r="DC320" s="379"/>
      <c r="DD320" s="379"/>
      <c r="DE320" s="379"/>
      <c r="DF320" s="379"/>
      <c r="DG320" s="379"/>
      <c r="DH320" s="379"/>
      <c r="DI320" s="379"/>
      <c r="DJ320" s="379"/>
      <c r="DK320" s="379"/>
      <c r="DL320" s="379"/>
      <c r="DM320" s="379"/>
      <c r="DN320" s="379"/>
      <c r="DO320" s="379"/>
      <c r="DP320" s="379"/>
      <c r="DQ320" s="379"/>
      <c r="DR320" s="379"/>
      <c r="DS320" s="379"/>
      <c r="DT320" s="379"/>
      <c r="DU320" s="379"/>
      <c r="DV320" s="379"/>
      <c r="DW320" s="379"/>
      <c r="DX320" s="379"/>
      <c r="DY320" s="379"/>
      <c r="DZ320" s="379"/>
      <c r="EA320" s="379"/>
      <c r="EB320" s="379"/>
      <c r="EC320" s="379"/>
      <c r="ED320" s="379"/>
      <c r="EE320" s="379"/>
      <c r="EF320" s="379"/>
      <c r="EG320" s="379"/>
      <c r="EH320" s="379"/>
      <c r="EI320" s="379"/>
      <c r="EJ320" s="379"/>
      <c r="EK320" s="379"/>
      <c r="EL320" s="379"/>
      <c r="EM320" s="379"/>
      <c r="EN320" s="379"/>
      <c r="EO320" s="379"/>
      <c r="EP320" s="379"/>
      <c r="EQ320" s="379"/>
      <c r="ER320" s="379"/>
      <c r="ES320" s="379"/>
      <c r="ET320" s="379"/>
      <c r="EU320" s="379"/>
      <c r="EV320" s="379"/>
      <c r="EW320" s="379"/>
      <c r="EX320" s="379"/>
      <c r="EY320" s="379"/>
      <c r="EZ320" s="379"/>
      <c r="FA320" s="379"/>
      <c r="FB320" s="379"/>
      <c r="FC320" s="379"/>
      <c r="FD320" s="379"/>
      <c r="FE320" s="379"/>
      <c r="FF320" s="379"/>
      <c r="FG320" s="379"/>
      <c r="FH320" s="379"/>
      <c r="FI320" s="379"/>
      <c r="FJ320" s="379"/>
      <c r="FK320" s="379"/>
      <c r="FL320" s="379"/>
      <c r="FM320" s="379"/>
      <c r="FN320" s="379"/>
      <c r="FO320" s="379"/>
      <c r="FP320" s="379"/>
      <c r="FQ320" s="379"/>
      <c r="FR320" s="379"/>
      <c r="FS320" s="379"/>
      <c r="FT320" s="379"/>
      <c r="FU320" s="379"/>
      <c r="FV320" s="379"/>
      <c r="FW320" s="379"/>
      <c r="FX320" s="379"/>
      <c r="FY320" s="379"/>
      <c r="FZ320" s="379"/>
      <c r="GA320" s="379"/>
      <c r="GB320" s="379"/>
      <c r="GC320" s="379"/>
      <c r="GD320" s="379"/>
      <c r="GE320" s="379"/>
      <c r="GF320" s="379"/>
      <c r="GG320" s="379"/>
      <c r="GH320" s="379"/>
      <c r="GI320" s="379"/>
      <c r="GJ320" s="379"/>
      <c r="GK320" s="379"/>
      <c r="GL320" s="379"/>
      <c r="GM320" s="379"/>
      <c r="GN320" s="379"/>
      <c r="GO320" s="379"/>
      <c r="GP320" s="379"/>
      <c r="GQ320" s="379"/>
      <c r="GR320" s="379"/>
      <c r="GS320" s="379"/>
      <c r="GT320" s="379"/>
      <c r="GU320" s="379"/>
      <c r="GV320" s="379"/>
      <c r="GW320" s="379"/>
      <c r="GX320" s="379"/>
      <c r="GY320" s="379"/>
      <c r="GZ320" s="379"/>
      <c r="HA320" s="379"/>
      <c r="HB320" s="379"/>
      <c r="HC320" s="379"/>
      <c r="HD320" s="379"/>
      <c r="HE320" s="379"/>
      <c r="HF320" s="379"/>
      <c r="HG320" s="379"/>
      <c r="HH320" s="379"/>
      <c r="HI320" s="379"/>
      <c r="HJ320" s="379"/>
      <c r="HK320" s="379"/>
      <c r="HL320" s="379"/>
      <c r="HM320" s="379"/>
      <c r="HN320" s="379"/>
      <c r="HO320" s="379"/>
      <c r="HP320" s="379"/>
      <c r="HQ320" s="379"/>
      <c r="HR320" s="379"/>
      <c r="HS320" s="379"/>
      <c r="HT320" s="379"/>
      <c r="HU320" s="379"/>
      <c r="HV320" s="379"/>
      <c r="HW320" s="379"/>
      <c r="HX320" s="379"/>
      <c r="HY320" s="379"/>
      <c r="HZ320" s="379"/>
      <c r="IA320" s="379"/>
      <c r="IB320" s="379"/>
      <c r="IC320" s="379"/>
      <c r="ID320" s="379"/>
      <c r="IE320" s="379"/>
      <c r="IF320" s="379"/>
      <c r="IG320" s="379"/>
      <c r="IH320" s="379"/>
      <c r="II320" s="379"/>
      <c r="IJ320" s="379"/>
      <c r="IK320" s="379"/>
      <c r="IL320" s="379"/>
      <c r="IM320" s="379"/>
      <c r="IN320" s="379"/>
      <c r="IO320" s="379"/>
      <c r="IP320" s="379"/>
      <c r="IQ320" s="379"/>
      <c r="IR320" s="379"/>
      <c r="IS320" s="379"/>
      <c r="IT320" s="379"/>
      <c r="IU320" s="379"/>
      <c r="IV320" s="379"/>
      <c r="IW320" s="379"/>
      <c r="IX320" s="379"/>
      <c r="IY320" s="379"/>
      <c r="IZ320" s="379"/>
      <c r="JA320" s="379"/>
      <c r="JB320" s="379"/>
      <c r="JC320" s="379"/>
      <c r="JD320" s="379"/>
      <c r="JE320" s="379"/>
      <c r="JF320" s="379"/>
      <c r="JG320" s="379"/>
      <c r="JH320" s="379"/>
      <c r="JI320" s="379"/>
      <c r="JJ320" s="379"/>
      <c r="JK320" s="379"/>
      <c r="JL320" s="379"/>
      <c r="JM320" s="379"/>
      <c r="JN320" s="379"/>
      <c r="JO320" s="379"/>
      <c r="JP320" s="379"/>
      <c r="JQ320" s="379"/>
      <c r="JR320" s="379"/>
      <c r="JS320" s="379"/>
      <c r="JT320" s="379"/>
      <c r="JU320" s="379"/>
      <c r="JV320" s="379"/>
      <c r="JW320" s="379"/>
      <c r="JX320" s="379"/>
      <c r="JY320" s="379"/>
      <c r="JZ320" s="379"/>
      <c r="KA320" s="379"/>
      <c r="KB320" s="379"/>
      <c r="KC320" s="379"/>
      <c r="KD320" s="379"/>
      <c r="KE320" s="379"/>
      <c r="KF320" s="379"/>
      <c r="KG320" s="379"/>
      <c r="KH320" s="379"/>
      <c r="KI320" s="379"/>
      <c r="KJ320" s="379"/>
      <c r="KK320" s="379"/>
      <c r="KL320" s="379"/>
      <c r="KM320" s="379"/>
      <c r="KN320" s="379"/>
      <c r="KO320" s="379"/>
      <c r="KP320" s="379"/>
      <c r="KQ320" s="379"/>
      <c r="KR320" s="379"/>
      <c r="KS320" s="379"/>
      <c r="KT320" s="379"/>
      <c r="KU320" s="379"/>
      <c r="KV320" s="379"/>
      <c r="KW320" s="379"/>
      <c r="KX320" s="379"/>
      <c r="KY320" s="379"/>
      <c r="KZ320" s="379"/>
      <c r="LA320" s="379"/>
      <c r="LB320" s="379"/>
      <c r="LC320" s="379"/>
      <c r="LD320" s="379"/>
      <c r="LE320" s="379"/>
      <c r="LF320" s="379"/>
      <c r="LG320" s="379"/>
      <c r="LH320" s="379"/>
      <c r="LI320" s="379"/>
      <c r="LJ320" s="379"/>
      <c r="LK320" s="379"/>
      <c r="LL320" s="379"/>
      <c r="LM320" s="379"/>
      <c r="LN320" s="379"/>
      <c r="LO320" s="379"/>
      <c r="LP320" s="379"/>
      <c r="LQ320" s="379"/>
      <c r="LR320" s="379"/>
      <c r="LS320" s="379"/>
      <c r="LT320" s="379"/>
      <c r="LU320" s="379"/>
      <c r="LV320" s="379"/>
      <c r="LW320" s="379"/>
      <c r="LX320" s="379"/>
      <c r="LY320" s="379"/>
      <c r="LZ320" s="379"/>
      <c r="MA320" s="379"/>
      <c r="MB320" s="379"/>
      <c r="MC320" s="379"/>
      <c r="MD320" s="379"/>
      <c r="ME320" s="379"/>
      <c r="MF320" s="379"/>
      <c r="MG320" s="379"/>
      <c r="MH320" s="379"/>
      <c r="MI320" s="379"/>
      <c r="MJ320" s="379"/>
      <c r="MK320" s="379"/>
      <c r="ML320" s="379"/>
      <c r="MM320" s="379"/>
      <c r="MN320" s="379"/>
      <c r="MO320" s="379"/>
      <c r="MP320" s="379"/>
      <c r="MQ320" s="379"/>
      <c r="MR320" s="379"/>
      <c r="MS320" s="379"/>
      <c r="MT320" s="379"/>
      <c r="MU320" s="379"/>
      <c r="MV320" s="379"/>
      <c r="MW320" s="379"/>
      <c r="MX320" s="379"/>
      <c r="MY320" s="379"/>
      <c r="MZ320" s="379"/>
      <c r="NA320" s="379"/>
      <c r="NB320" s="379"/>
      <c r="NC320" s="379"/>
      <c r="ND320" s="379"/>
      <c r="NE320" s="379"/>
      <c r="NF320" s="379"/>
      <c r="NG320" s="379"/>
      <c r="NH320" s="379"/>
      <c r="NI320" s="379"/>
      <c r="NJ320" s="379"/>
      <c r="NK320" s="379"/>
      <c r="NL320" s="379"/>
      <c r="NM320" s="379"/>
      <c r="NN320" s="379"/>
      <c r="NO320" s="379"/>
      <c r="NP320" s="379"/>
      <c r="NQ320" s="379"/>
      <c r="NR320" s="379"/>
      <c r="NS320" s="379"/>
      <c r="NT320" s="379"/>
      <c r="NU320" s="379"/>
      <c r="NV320" s="379"/>
      <c r="NW320" s="379"/>
      <c r="NX320" s="379"/>
      <c r="NY320" s="379"/>
      <c r="NZ320" s="379"/>
      <c r="OA320" s="379"/>
      <c r="OB320" s="379"/>
      <c r="OC320" s="379"/>
      <c r="OD320" s="379"/>
      <c r="OE320" s="379"/>
      <c r="OF320" s="379"/>
      <c r="OG320" s="379"/>
      <c r="OH320" s="379"/>
      <c r="OI320" s="379"/>
      <c r="OJ320" s="379"/>
      <c r="OK320" s="379"/>
      <c r="OL320" s="379"/>
      <c r="OM320" s="379"/>
      <c r="ON320" s="379"/>
      <c r="OO320" s="379"/>
      <c r="OP320" s="379"/>
      <c r="OQ320" s="379"/>
      <c r="OR320" s="379"/>
      <c r="OS320" s="379"/>
      <c r="OT320" s="379"/>
      <c r="OU320" s="379"/>
      <c r="OV320" s="379"/>
      <c r="OW320" s="379"/>
      <c r="OX320" s="379"/>
      <c r="OY320" s="379"/>
      <c r="OZ320" s="379"/>
      <c r="PA320" s="379"/>
      <c r="PB320" s="379"/>
      <c r="PC320" s="379"/>
      <c r="PD320" s="379"/>
      <c r="PE320" s="379"/>
      <c r="PF320" s="379"/>
      <c r="PG320" s="379"/>
      <c r="PH320" s="379"/>
      <c r="PI320" s="379"/>
      <c r="PJ320" s="379"/>
      <c r="PK320" s="379"/>
      <c r="PL320" s="379"/>
      <c r="PM320" s="379"/>
      <c r="PN320" s="379"/>
      <c r="PO320" s="379"/>
      <c r="PP320" s="379"/>
      <c r="PQ320" s="379"/>
      <c r="PR320" s="379"/>
      <c r="PS320" s="379"/>
      <c r="PT320" s="379"/>
      <c r="PU320" s="379"/>
      <c r="PV320" s="379"/>
      <c r="PW320" s="379"/>
      <c r="PX320" s="379"/>
      <c r="PY320" s="379"/>
      <c r="PZ320" s="379"/>
      <c r="QA320" s="379"/>
      <c r="QB320" s="379"/>
      <c r="QC320" s="379"/>
      <c r="QD320" s="379"/>
      <c r="QE320" s="379"/>
      <c r="QF320" s="379"/>
      <c r="QG320" s="379"/>
      <c r="QH320" s="379"/>
      <c r="QI320" s="379"/>
      <c r="QJ320" s="379"/>
      <c r="QK320" s="379"/>
      <c r="QL320" s="379"/>
      <c r="QM320" s="379"/>
      <c r="QN320" s="379"/>
      <c r="QO320" s="379"/>
      <c r="QP320" s="379"/>
      <c r="QQ320" s="379"/>
      <c r="QR320" s="379"/>
      <c r="QS320" s="379"/>
      <c r="QT320" s="379"/>
      <c r="QU320" s="379"/>
      <c r="QV320" s="379"/>
      <c r="QW320" s="379"/>
      <c r="QX320" s="379"/>
      <c r="QY320" s="379"/>
      <c r="QZ320" s="379"/>
      <c r="RA320" s="379"/>
      <c r="RB320" s="379"/>
      <c r="RC320" s="379"/>
      <c r="RD320" s="379"/>
      <c r="RE320" s="379"/>
      <c r="RF320" s="379"/>
      <c r="RG320" s="379"/>
      <c r="RH320" s="379"/>
      <c r="RI320" s="379"/>
      <c r="RJ320" s="379"/>
      <c r="RK320" s="379"/>
      <c r="RL320" s="379"/>
      <c r="RM320" s="379"/>
      <c r="RN320" s="379"/>
      <c r="RO320" s="379"/>
      <c r="RP320" s="379"/>
      <c r="RQ320" s="379"/>
      <c r="RR320" s="379"/>
      <c r="RS320" s="379"/>
      <c r="RT320" s="379"/>
      <c r="RU320" s="379"/>
      <c r="RV320" s="379"/>
      <c r="RW320" s="379"/>
      <c r="RX320" s="379"/>
      <c r="RY320" s="379"/>
      <c r="RZ320" s="379"/>
      <c r="SA320" s="379"/>
      <c r="SB320" s="379"/>
      <c r="SC320" s="379"/>
      <c r="SD320" s="379"/>
      <c r="SE320" s="379"/>
      <c r="SF320" s="379"/>
      <c r="SG320" s="379"/>
      <c r="SH320" s="379"/>
      <c r="SI320" s="379"/>
      <c r="SJ320" s="379"/>
      <c r="SK320" s="379"/>
      <c r="SL320" s="379"/>
      <c r="SM320" s="379"/>
      <c r="SN320" s="379"/>
      <c r="SO320" s="379"/>
      <c r="SP320" s="379"/>
      <c r="SQ320" s="379"/>
      <c r="SR320" s="379"/>
      <c r="SS320" s="379"/>
      <c r="ST320" s="379"/>
      <c r="SU320" s="379"/>
      <c r="SV320" s="379"/>
      <c r="SW320" s="379"/>
      <c r="SX320" s="379"/>
      <c r="SY320" s="379"/>
      <c r="SZ320" s="379"/>
      <c r="TA320" s="379"/>
      <c r="TB320" s="379"/>
      <c r="TC320" s="379"/>
      <c r="TD320" s="379"/>
      <c r="TE320" s="379"/>
      <c r="TF320" s="379"/>
      <c r="TG320" s="379"/>
      <c r="TH320" s="379"/>
      <c r="TI320" s="379"/>
      <c r="TJ320" s="379"/>
      <c r="TK320" s="379"/>
      <c r="TL320" s="379"/>
      <c r="TM320" s="379"/>
      <c r="TN320" s="379"/>
      <c r="TO320" s="379"/>
      <c r="TP320" s="379"/>
      <c r="TQ320" s="379"/>
      <c r="TR320" s="379"/>
      <c r="TS320" s="379"/>
      <c r="TT320" s="379"/>
      <c r="TU320" s="379"/>
      <c r="TV320" s="379"/>
      <c r="TW320" s="379"/>
      <c r="TX320" s="379"/>
      <c r="TY320" s="379"/>
      <c r="TZ320" s="379"/>
      <c r="UA320" s="379"/>
      <c r="UB320" s="379"/>
      <c r="UC320" s="379"/>
      <c r="UD320" s="379"/>
      <c r="UE320" s="379"/>
      <c r="UF320" s="379"/>
      <c r="UG320" s="379"/>
      <c r="UH320" s="379"/>
      <c r="UI320" s="379"/>
      <c r="UJ320" s="379"/>
      <c r="UK320" s="379"/>
      <c r="UL320" s="379"/>
      <c r="UM320" s="379"/>
      <c r="UN320" s="379"/>
      <c r="UO320" s="379"/>
      <c r="UP320" s="379"/>
      <c r="UQ320" s="379"/>
      <c r="UR320" s="379"/>
      <c r="US320" s="379"/>
      <c r="UT320" s="379"/>
      <c r="UU320" s="379"/>
      <c r="UV320" s="379"/>
      <c r="UW320" s="379"/>
      <c r="UX320" s="379"/>
      <c r="UY320" s="379"/>
      <c r="UZ320" s="379"/>
      <c r="VA320" s="379"/>
      <c r="VB320" s="379"/>
      <c r="VC320" s="379"/>
      <c r="VD320" s="379"/>
      <c r="VE320" s="379"/>
      <c r="VF320" s="379"/>
      <c r="VG320" s="379"/>
      <c r="VH320" s="379"/>
      <c r="VI320" s="379"/>
      <c r="VJ320" s="379"/>
      <c r="VK320" s="379"/>
      <c r="VL320" s="379"/>
      <c r="VM320" s="379"/>
      <c r="VN320" s="379"/>
      <c r="VO320" s="379"/>
      <c r="VP320" s="379"/>
      <c r="VQ320" s="379"/>
      <c r="VR320" s="379"/>
      <c r="VS320" s="379"/>
      <c r="VT320" s="379"/>
      <c r="VU320" s="379"/>
      <c r="VV320" s="379"/>
      <c r="VW320" s="379"/>
      <c r="VX320" s="379"/>
      <c r="VY320" s="379"/>
      <c r="VZ320" s="379"/>
      <c r="WA320" s="379"/>
      <c r="WB320" s="379"/>
      <c r="WC320" s="379"/>
      <c r="WD320" s="379"/>
      <c r="WE320" s="379"/>
      <c r="WF320" s="379"/>
      <c r="WG320" s="379"/>
      <c r="WH320" s="379"/>
      <c r="WI320" s="379"/>
      <c r="WJ320" s="379"/>
      <c r="WK320" s="379"/>
      <c r="WL320" s="379"/>
      <c r="WM320" s="379"/>
      <c r="WN320" s="379"/>
      <c r="WO320" s="379"/>
      <c r="WP320" s="379"/>
      <c r="WQ320" s="379"/>
      <c r="WR320" s="379"/>
      <c r="WS320" s="379"/>
      <c r="WT320" s="379"/>
      <c r="WU320" s="379"/>
      <c r="WV320" s="379"/>
      <c r="WW320" s="379"/>
      <c r="WX320" s="379"/>
      <c r="WY320" s="379"/>
      <c r="WZ320" s="379"/>
      <c r="XA320" s="379"/>
      <c r="XB320" s="379"/>
      <c r="XC320" s="379"/>
      <c r="XD320" s="379"/>
      <c r="XE320" s="379"/>
      <c r="XF320" s="379"/>
      <c r="XG320" s="379"/>
      <c r="XH320" s="379"/>
      <c r="XI320" s="379"/>
      <c r="XJ320" s="379"/>
      <c r="XK320" s="379"/>
      <c r="XL320" s="379"/>
      <c r="XM320" s="379"/>
      <c r="XN320" s="379"/>
      <c r="XO320" s="379"/>
      <c r="XP320" s="379"/>
      <c r="XQ320" s="379"/>
      <c r="XR320" s="379"/>
      <c r="XS320" s="379"/>
      <c r="XT320" s="379"/>
      <c r="XU320" s="379"/>
      <c r="XV320" s="379"/>
      <c r="XW320" s="379"/>
      <c r="XX320" s="379"/>
      <c r="XY320" s="379"/>
      <c r="XZ320" s="379"/>
      <c r="YA320" s="379"/>
      <c r="YB320" s="379"/>
      <c r="YC320" s="379"/>
      <c r="YD320" s="379"/>
      <c r="YE320" s="379"/>
      <c r="YF320" s="379"/>
      <c r="YG320" s="379"/>
      <c r="YH320" s="379"/>
      <c r="YI320" s="379"/>
      <c r="YJ320" s="379"/>
      <c r="YK320" s="379"/>
      <c r="YL320" s="379"/>
      <c r="YM320" s="379"/>
      <c r="YN320" s="379"/>
      <c r="YO320" s="379"/>
      <c r="YP320" s="379"/>
      <c r="YQ320" s="379"/>
      <c r="YR320" s="379"/>
      <c r="YS320" s="379"/>
      <c r="YT320" s="379"/>
      <c r="YU320" s="379"/>
      <c r="YV320" s="379"/>
      <c r="YW320" s="379"/>
      <c r="YX320" s="379"/>
      <c r="YY320" s="379"/>
      <c r="YZ320" s="379"/>
      <c r="ZA320" s="379"/>
      <c r="ZB320" s="379"/>
      <c r="ZC320" s="379"/>
      <c r="ZD320" s="379"/>
      <c r="ZE320" s="379"/>
      <c r="ZF320" s="379"/>
      <c r="ZG320" s="379"/>
      <c r="ZH320" s="379"/>
      <c r="ZI320" s="379"/>
      <c r="ZJ320" s="379"/>
      <c r="ZK320" s="379"/>
      <c r="ZL320" s="379"/>
      <c r="ZM320" s="379"/>
      <c r="ZN320" s="379"/>
      <c r="ZO320" s="379"/>
      <c r="ZP320" s="379"/>
      <c r="ZQ320" s="379"/>
      <c r="ZR320" s="379"/>
      <c r="ZS320" s="379"/>
      <c r="ZT320" s="379"/>
      <c r="ZU320" s="379"/>
      <c r="ZV320" s="379"/>
      <c r="ZW320" s="379"/>
      <c r="ZX320" s="379"/>
      <c r="ZY320" s="379"/>
      <c r="ZZ320" s="379"/>
      <c r="AAA320" s="379"/>
      <c r="AAB320" s="379"/>
      <c r="AAC320" s="379"/>
      <c r="AAD320" s="379"/>
      <c r="AAE320" s="379"/>
      <c r="AAF320" s="379"/>
      <c r="AAG320" s="379"/>
      <c r="AAH320" s="379"/>
      <c r="AAI320" s="379"/>
      <c r="AAJ320" s="379"/>
      <c r="AAK320" s="379"/>
      <c r="AAL320" s="379"/>
      <c r="AAM320" s="379"/>
      <c r="AAN320" s="379"/>
      <c r="AAO320" s="379"/>
      <c r="AAP320" s="379"/>
      <c r="AAQ320" s="379"/>
      <c r="AAR320" s="379"/>
      <c r="AAS320" s="379"/>
      <c r="AAT320" s="379"/>
      <c r="AAU320" s="379"/>
      <c r="AAV320" s="379"/>
      <c r="AAW320" s="379"/>
      <c r="AAX320" s="379"/>
      <c r="AAY320" s="379"/>
      <c r="AAZ320" s="379"/>
      <c r="ABA320" s="379"/>
      <c r="ABB320" s="379"/>
      <c r="ABC320" s="379"/>
      <c r="ABD320" s="379"/>
      <c r="ABE320" s="379"/>
      <c r="ABF320" s="379"/>
      <c r="ABG320" s="379"/>
      <c r="ABH320" s="379"/>
      <c r="ABI320" s="379"/>
      <c r="ABJ320" s="379"/>
      <c r="ABK320" s="379"/>
      <c r="ABL320" s="379"/>
      <c r="ABM320" s="379"/>
      <c r="ABN320" s="379"/>
      <c r="ABO320" s="379"/>
      <c r="ABP320" s="379"/>
      <c r="ABQ320" s="379"/>
      <c r="ABR320" s="379"/>
      <c r="ABS320" s="379"/>
      <c r="ABT320" s="379"/>
      <c r="ABU320" s="379"/>
      <c r="ABV320" s="379"/>
      <c r="ABW320" s="379"/>
      <c r="ABX320" s="379"/>
      <c r="ABY320" s="379"/>
      <c r="ABZ320" s="379"/>
      <c r="ACA320" s="379"/>
      <c r="ACB320" s="379"/>
      <c r="ACC320" s="379"/>
      <c r="ACD320" s="379"/>
      <c r="ACE320" s="379"/>
      <c r="ACF320" s="379"/>
      <c r="ACG320" s="379"/>
      <c r="ACH320" s="379"/>
      <c r="ACI320" s="379"/>
      <c r="ACJ320" s="379"/>
      <c r="ACK320" s="379"/>
      <c r="ACL320" s="379"/>
      <c r="ACM320" s="379"/>
      <c r="ACN320" s="379"/>
      <c r="ACO320" s="379"/>
      <c r="ACP320" s="379"/>
      <c r="ACQ320" s="379"/>
      <c r="ACR320" s="379"/>
      <c r="ACS320" s="379"/>
      <c r="ACT320" s="379"/>
      <c r="ACU320" s="379"/>
      <c r="ACV320" s="379"/>
      <c r="ACW320" s="379"/>
      <c r="ACX320" s="379"/>
      <c r="ACY320" s="379"/>
      <c r="ACZ320" s="379"/>
      <c r="ADA320" s="379"/>
      <c r="ADB320" s="379"/>
      <c r="ADC320" s="379"/>
      <c r="ADD320" s="379"/>
      <c r="ADE320" s="379"/>
      <c r="ADF320" s="379"/>
      <c r="ADG320" s="379"/>
      <c r="ADH320" s="379"/>
      <c r="ADI320" s="379"/>
      <c r="ADJ320" s="379"/>
      <c r="ADK320" s="379"/>
      <c r="ADL320" s="379"/>
      <c r="ADM320" s="379"/>
      <c r="ADN320" s="379"/>
      <c r="ADO320" s="379"/>
      <c r="ADP320" s="379"/>
      <c r="ADQ320" s="379"/>
      <c r="ADR320" s="379"/>
      <c r="ADS320" s="379"/>
      <c r="ADT320" s="379"/>
      <c r="ADU320" s="379"/>
      <c r="ADV320" s="379"/>
      <c r="ADW320" s="379"/>
      <c r="ADX320" s="379"/>
      <c r="ADY320" s="379"/>
      <c r="ADZ320" s="379"/>
      <c r="AEA320" s="379"/>
      <c r="AEB320" s="379"/>
      <c r="AEC320" s="379"/>
      <c r="AED320" s="379"/>
      <c r="AEE320" s="379"/>
      <c r="AEF320" s="379"/>
      <c r="AEG320" s="379"/>
      <c r="AEH320" s="379"/>
      <c r="AEI320" s="379"/>
      <c r="AEJ320" s="379"/>
      <c r="AEK320" s="379"/>
      <c r="AEL320" s="379"/>
      <c r="AEM320" s="379"/>
      <c r="AEN320" s="379"/>
      <c r="AEO320" s="379"/>
      <c r="AEP320" s="379"/>
      <c r="AEQ320" s="379"/>
      <c r="AER320" s="379"/>
      <c r="AES320" s="379"/>
      <c r="AET320" s="379"/>
      <c r="AEU320" s="379"/>
      <c r="AEV320" s="379"/>
      <c r="AEW320" s="379"/>
      <c r="AEX320" s="379"/>
      <c r="AEY320" s="379"/>
      <c r="AEZ320" s="379"/>
      <c r="AFA320" s="379"/>
      <c r="AFB320" s="379"/>
      <c r="AFC320" s="379"/>
      <c r="AFD320" s="379"/>
      <c r="AFE320" s="379"/>
      <c r="AFF320" s="379"/>
      <c r="AFG320" s="379"/>
      <c r="AFH320" s="379"/>
      <c r="AFI320" s="379"/>
      <c r="AFJ320" s="379"/>
      <c r="AFK320" s="379"/>
      <c r="AFL320" s="379"/>
      <c r="AFM320" s="379"/>
      <c r="AFN320" s="379"/>
      <c r="AFO320" s="379"/>
      <c r="AFP320" s="379"/>
      <c r="AFQ320" s="379"/>
      <c r="AFR320" s="379"/>
      <c r="AFS320" s="379"/>
      <c r="AFT320" s="379"/>
      <c r="AFU320" s="379"/>
      <c r="AFV320" s="379"/>
      <c r="AFW320" s="379"/>
      <c r="AFX320" s="379"/>
      <c r="AFY320" s="379"/>
      <c r="AFZ320" s="379"/>
      <c r="AGA320" s="379"/>
      <c r="AGB320" s="379"/>
      <c r="AGC320" s="379"/>
      <c r="AGD320" s="379"/>
      <c r="AGE320" s="379"/>
      <c r="AGF320" s="379"/>
      <c r="AGG320" s="379"/>
      <c r="AGH320" s="379"/>
      <c r="AGI320" s="379"/>
      <c r="AGJ320" s="379"/>
      <c r="AGK320" s="379"/>
      <c r="AGL320" s="379"/>
      <c r="AGM320" s="379"/>
      <c r="AGN320" s="379"/>
      <c r="AGO320" s="379"/>
      <c r="AGP320" s="379"/>
      <c r="AGQ320" s="379"/>
      <c r="AGR320" s="379"/>
      <c r="AGS320" s="379"/>
      <c r="AGT320" s="379"/>
      <c r="AGU320" s="379"/>
      <c r="AGV320" s="379"/>
      <c r="AGW320" s="379"/>
      <c r="AGX320" s="379"/>
      <c r="AGY320" s="379"/>
      <c r="AGZ320" s="379"/>
      <c r="AHA320" s="379"/>
      <c r="AHB320" s="379"/>
      <c r="AHC320" s="379"/>
      <c r="AHD320" s="379"/>
      <c r="AHE320" s="379"/>
      <c r="AHF320" s="379"/>
      <c r="AHG320" s="379"/>
      <c r="AHH320" s="379"/>
      <c r="AHI320" s="379"/>
      <c r="AHJ320" s="379"/>
      <c r="AHK320" s="379"/>
      <c r="AHL320" s="379"/>
      <c r="AHM320" s="379"/>
      <c r="AHN320" s="379"/>
      <c r="AHO320" s="379"/>
      <c r="AHP320" s="379"/>
      <c r="AHQ320" s="379"/>
      <c r="AHR320" s="379"/>
      <c r="AHS320" s="379"/>
      <c r="AHT320" s="379"/>
      <c r="AHU320" s="379"/>
      <c r="AHV320" s="379"/>
      <c r="AHW320" s="379"/>
      <c r="AHX320" s="379"/>
      <c r="AHY320" s="379"/>
      <c r="AHZ320" s="379"/>
      <c r="AIA320" s="379"/>
      <c r="AIB320" s="379"/>
      <c r="AIC320" s="379"/>
      <c r="AID320" s="379"/>
      <c r="AIE320" s="379"/>
      <c r="AIF320" s="379"/>
      <c r="AIG320" s="379"/>
      <c r="AIH320" s="379"/>
      <c r="AII320" s="379"/>
      <c r="AIJ320" s="379"/>
      <c r="AIK320" s="379"/>
      <c r="AIL320" s="379"/>
      <c r="AIM320" s="379"/>
      <c r="AIN320" s="379"/>
      <c r="AIO320" s="379"/>
      <c r="AIP320" s="379"/>
      <c r="AIQ320" s="379"/>
      <c r="AIR320" s="379"/>
      <c r="AIS320" s="379"/>
      <c r="AIT320" s="379"/>
      <c r="AIU320" s="379"/>
      <c r="AIV320" s="379"/>
      <c r="AIW320" s="379"/>
      <c r="AIX320" s="379"/>
      <c r="AIY320" s="379"/>
      <c r="AIZ320" s="379"/>
      <c r="AJA320" s="379"/>
      <c r="AJB320" s="379"/>
      <c r="AJC320" s="379"/>
      <c r="AJD320" s="379"/>
      <c r="AJE320" s="379"/>
      <c r="AJF320" s="379"/>
      <c r="AJG320" s="379"/>
      <c r="AJH320" s="379"/>
      <c r="AJI320" s="379"/>
      <c r="AJJ320" s="379"/>
      <c r="AJK320" s="379"/>
      <c r="AJL320" s="379"/>
      <c r="AJM320" s="379"/>
      <c r="AJN320" s="379"/>
      <c r="AJO320" s="379"/>
      <c r="AJP320" s="379"/>
      <c r="AJQ320" s="379"/>
      <c r="AJR320" s="379"/>
      <c r="AJS320" s="379"/>
      <c r="AJT320" s="379"/>
      <c r="AJU320" s="379"/>
      <c r="AJV320" s="379"/>
      <c r="AJW320" s="379"/>
      <c r="AJX320" s="379"/>
      <c r="AJY320" s="379"/>
      <c r="AJZ320" s="379"/>
      <c r="AKA320" s="379"/>
      <c r="AKB320" s="379"/>
      <c r="AKC320" s="379"/>
      <c r="AKD320" s="379"/>
      <c r="AKE320" s="379"/>
      <c r="AKF320" s="379"/>
      <c r="AKG320" s="379"/>
      <c r="AKH320" s="379"/>
      <c r="AKI320" s="379"/>
      <c r="AKJ320" s="379"/>
      <c r="AKK320" s="379"/>
      <c r="AKL320" s="379"/>
      <c r="AKM320" s="379"/>
      <c r="AKN320" s="379"/>
      <c r="AKO320" s="379"/>
      <c r="AKP320" s="379"/>
      <c r="AKQ320" s="379"/>
      <c r="AKR320" s="379"/>
      <c r="AKS320" s="379"/>
      <c r="AKT320" s="379"/>
      <c r="AKU320" s="379"/>
      <c r="AKV320" s="379"/>
      <c r="AKW320" s="379"/>
      <c r="AKX320" s="379"/>
      <c r="AKY320" s="379"/>
      <c r="AKZ320" s="379"/>
      <c r="ALA320" s="379"/>
      <c r="ALB320" s="379"/>
      <c r="ALC320" s="379"/>
      <c r="ALD320" s="379"/>
      <c r="ALE320" s="379"/>
      <c r="ALF320" s="379"/>
      <c r="ALG320" s="379"/>
      <c r="ALH320" s="379"/>
      <c r="ALI320" s="379"/>
      <c r="ALJ320" s="379"/>
      <c r="ALK320" s="379"/>
      <c r="ALL320" s="379"/>
      <c r="ALM320" s="379"/>
      <c r="ALN320" s="379"/>
      <c r="ALO320" s="379"/>
      <c r="ALP320" s="379"/>
      <c r="ALQ320" s="379"/>
      <c r="ALR320" s="379"/>
      <c r="ALS320" s="379"/>
      <c r="ALT320" s="379"/>
      <c r="ALU320" s="379"/>
      <c r="ALV320" s="379"/>
      <c r="ALW320" s="379"/>
      <c r="ALX320" s="379"/>
      <c r="ALY320" s="379"/>
      <c r="ALZ320" s="379"/>
      <c r="AMA320" s="379"/>
      <c r="AMB320" s="379"/>
      <c r="AMC320" s="379"/>
      <c r="AMD320" s="379"/>
      <c r="AME320" s="379"/>
      <c r="AMF320" s="379"/>
      <c r="AMG320" s="379"/>
      <c r="AMH320" s="379"/>
      <c r="AMI320" s="379"/>
      <c r="AMJ320" s="379"/>
      <c r="AMK320" s="379"/>
      <c r="AML320" s="379"/>
      <c r="AMM320" s="379"/>
      <c r="AMN320" s="379"/>
      <c r="AMO320" s="379"/>
      <c r="AMP320" s="379"/>
      <c r="AMQ320" s="379"/>
      <c r="AMR320" s="379"/>
      <c r="AMS320" s="379"/>
      <c r="AMT320" s="379"/>
      <c r="AMU320" s="379"/>
    </row>
    <row r="321" spans="1:1035" s="343" customFormat="1" ht="15" x14ac:dyDescent="0.25">
      <c r="A321" s="664">
        <v>45581</v>
      </c>
      <c r="B321" s="665">
        <v>0.4</v>
      </c>
      <c r="C321" s="666">
        <v>0.26700000000000002</v>
      </c>
      <c r="D321" s="667">
        <v>45612</v>
      </c>
      <c r="E321" s="668">
        <v>0</v>
      </c>
      <c r="F321" s="668">
        <v>0.27200000000000002</v>
      </c>
      <c r="G321" s="669">
        <v>45642</v>
      </c>
      <c r="H321" s="665">
        <v>0</v>
      </c>
      <c r="I321" s="665">
        <v>0.224</v>
      </c>
      <c r="J321" s="667">
        <v>45673</v>
      </c>
      <c r="K321" s="668">
        <v>0</v>
      </c>
      <c r="L321" s="670">
        <v>0.217</v>
      </c>
      <c r="M321" s="671">
        <v>45704</v>
      </c>
      <c r="N321" s="665">
        <v>0</v>
      </c>
      <c r="O321" s="665">
        <v>0.20300000000000001</v>
      </c>
      <c r="P321" s="672">
        <v>45732</v>
      </c>
      <c r="Q321" s="673">
        <v>0.3</v>
      </c>
      <c r="R321" s="674">
        <v>0.28000000000000003</v>
      </c>
      <c r="S321" s="678">
        <v>45763</v>
      </c>
      <c r="T321" s="676">
        <v>0.4</v>
      </c>
      <c r="U321" s="688">
        <v>1.0249999999999999</v>
      </c>
      <c r="V321" s="675">
        <v>45793</v>
      </c>
      <c r="W321" s="676">
        <v>0</v>
      </c>
      <c r="X321" s="677">
        <v>1.1259999999999999</v>
      </c>
      <c r="Y321" s="678">
        <v>45824</v>
      </c>
      <c r="Z321" s="676">
        <v>0</v>
      </c>
      <c r="AA321" s="677">
        <v>1.85</v>
      </c>
      <c r="AB321" s="679">
        <v>45854</v>
      </c>
      <c r="AC321" s="658"/>
      <c r="AD321" s="658"/>
      <c r="AE321" s="652">
        <v>0</v>
      </c>
      <c r="AF321" s="687">
        <v>0.376</v>
      </c>
      <c r="AG321" s="681">
        <v>45885</v>
      </c>
      <c r="AH321" s="681"/>
      <c r="AI321" s="681"/>
      <c r="AJ321" s="381">
        <v>0</v>
      </c>
      <c r="AK321" s="381">
        <v>0.22500000000000001</v>
      </c>
      <c r="AL321" s="383">
        <v>0.154</v>
      </c>
      <c r="AM321" s="686"/>
      <c r="AN321" s="686"/>
      <c r="AO321" s="683">
        <v>45916</v>
      </c>
      <c r="AP321" s="652">
        <v>0</v>
      </c>
      <c r="AQ321" s="684">
        <v>0.182</v>
      </c>
      <c r="AR321" s="685"/>
      <c r="AS321" s="685"/>
      <c r="AT321" s="379"/>
      <c r="AU321" s="379"/>
      <c r="AV321" s="379"/>
      <c r="AW321" s="379"/>
      <c r="AX321" s="379"/>
      <c r="AY321" s="379"/>
      <c r="AZ321" s="379"/>
      <c r="BA321" s="379"/>
      <c r="BB321" s="379"/>
      <c r="BC321" s="379"/>
      <c r="BD321" s="379"/>
      <c r="BE321" s="379"/>
      <c r="BF321" s="379"/>
      <c r="BG321" s="379"/>
      <c r="BH321" s="379"/>
      <c r="BI321" s="379"/>
      <c r="BJ321" s="379"/>
      <c r="BK321" s="379"/>
      <c r="BL321" s="379"/>
      <c r="BM321" s="379"/>
      <c r="BN321" s="379"/>
      <c r="BO321" s="379"/>
      <c r="BP321" s="379"/>
      <c r="BQ321" s="379"/>
      <c r="BR321" s="379"/>
      <c r="BS321" s="379"/>
      <c r="BT321" s="379"/>
      <c r="BU321" s="379"/>
      <c r="BV321" s="379"/>
      <c r="BW321" s="379"/>
      <c r="BX321" s="379"/>
      <c r="BY321" s="379"/>
      <c r="BZ321" s="379"/>
      <c r="CA321" s="379"/>
      <c r="CB321" s="379"/>
      <c r="CC321" s="379"/>
      <c r="CD321" s="379"/>
      <c r="CE321" s="379"/>
      <c r="CF321" s="379"/>
      <c r="CG321" s="379"/>
      <c r="CH321" s="379"/>
      <c r="CI321" s="379"/>
      <c r="CJ321" s="379"/>
      <c r="CK321" s="379"/>
      <c r="CL321" s="379"/>
      <c r="CM321" s="379"/>
      <c r="CN321" s="379"/>
      <c r="CO321" s="379"/>
      <c r="CP321" s="379"/>
      <c r="CQ321" s="379"/>
      <c r="CR321" s="379"/>
      <c r="CS321" s="379"/>
      <c r="CT321" s="379"/>
      <c r="CU321" s="379"/>
      <c r="CV321" s="379"/>
      <c r="CW321" s="379"/>
      <c r="CX321" s="379"/>
      <c r="CY321" s="379"/>
      <c r="CZ321" s="379"/>
      <c r="DA321" s="379"/>
      <c r="DB321" s="379"/>
      <c r="DC321" s="379"/>
      <c r="DD321" s="379"/>
      <c r="DE321" s="379"/>
      <c r="DF321" s="379"/>
      <c r="DG321" s="379"/>
      <c r="DH321" s="379"/>
      <c r="DI321" s="379"/>
      <c r="DJ321" s="379"/>
      <c r="DK321" s="379"/>
      <c r="DL321" s="379"/>
      <c r="DM321" s="379"/>
      <c r="DN321" s="379"/>
      <c r="DO321" s="379"/>
      <c r="DP321" s="379"/>
      <c r="DQ321" s="379"/>
      <c r="DR321" s="379"/>
      <c r="DS321" s="379"/>
      <c r="DT321" s="379"/>
      <c r="DU321" s="379"/>
      <c r="DV321" s="379"/>
      <c r="DW321" s="379"/>
      <c r="DX321" s="379"/>
      <c r="DY321" s="379"/>
      <c r="DZ321" s="379"/>
      <c r="EA321" s="379"/>
      <c r="EB321" s="379"/>
      <c r="EC321" s="379"/>
      <c r="ED321" s="379"/>
      <c r="EE321" s="379"/>
      <c r="EF321" s="379"/>
      <c r="EG321" s="379"/>
      <c r="EH321" s="379"/>
      <c r="EI321" s="379"/>
      <c r="EJ321" s="379"/>
      <c r="EK321" s="379"/>
      <c r="EL321" s="379"/>
      <c r="EM321" s="379"/>
      <c r="EN321" s="379"/>
      <c r="EO321" s="379"/>
      <c r="EP321" s="379"/>
      <c r="EQ321" s="379"/>
      <c r="ER321" s="379"/>
      <c r="ES321" s="379"/>
      <c r="ET321" s="379"/>
      <c r="EU321" s="379"/>
      <c r="EV321" s="379"/>
      <c r="EW321" s="379"/>
      <c r="EX321" s="379"/>
      <c r="EY321" s="379"/>
      <c r="EZ321" s="379"/>
      <c r="FA321" s="379"/>
      <c r="FB321" s="379"/>
      <c r="FC321" s="379"/>
      <c r="FD321" s="379"/>
      <c r="FE321" s="379"/>
      <c r="FF321" s="379"/>
      <c r="FG321" s="379"/>
      <c r="FH321" s="379"/>
      <c r="FI321" s="379"/>
      <c r="FJ321" s="379"/>
      <c r="FK321" s="379"/>
      <c r="FL321" s="379"/>
      <c r="FM321" s="379"/>
      <c r="FN321" s="379"/>
      <c r="FO321" s="379"/>
      <c r="FP321" s="379"/>
      <c r="FQ321" s="379"/>
      <c r="FR321" s="379"/>
      <c r="FS321" s="379"/>
      <c r="FT321" s="379"/>
      <c r="FU321" s="379"/>
      <c r="FV321" s="379"/>
      <c r="FW321" s="379"/>
      <c r="FX321" s="379"/>
      <c r="FY321" s="379"/>
      <c r="FZ321" s="379"/>
      <c r="GA321" s="379"/>
      <c r="GB321" s="379"/>
      <c r="GC321" s="379"/>
      <c r="GD321" s="379"/>
      <c r="GE321" s="379"/>
      <c r="GF321" s="379"/>
      <c r="GG321" s="379"/>
      <c r="GH321" s="379"/>
      <c r="GI321" s="379"/>
      <c r="GJ321" s="379"/>
      <c r="GK321" s="379"/>
      <c r="GL321" s="379"/>
      <c r="GM321" s="379"/>
      <c r="GN321" s="379"/>
      <c r="GO321" s="379"/>
      <c r="GP321" s="379"/>
      <c r="GQ321" s="379"/>
      <c r="GR321" s="379"/>
      <c r="GS321" s="379"/>
      <c r="GT321" s="379"/>
      <c r="GU321" s="379"/>
      <c r="GV321" s="379"/>
      <c r="GW321" s="379"/>
      <c r="GX321" s="379"/>
      <c r="GY321" s="379"/>
      <c r="GZ321" s="379"/>
      <c r="HA321" s="379"/>
      <c r="HB321" s="379"/>
      <c r="HC321" s="379"/>
      <c r="HD321" s="379"/>
      <c r="HE321" s="379"/>
      <c r="HF321" s="379"/>
      <c r="HG321" s="379"/>
      <c r="HH321" s="379"/>
      <c r="HI321" s="379"/>
      <c r="HJ321" s="379"/>
      <c r="HK321" s="379"/>
      <c r="HL321" s="379"/>
      <c r="HM321" s="379"/>
      <c r="HN321" s="379"/>
      <c r="HO321" s="379"/>
      <c r="HP321" s="379"/>
      <c r="HQ321" s="379"/>
      <c r="HR321" s="379"/>
      <c r="HS321" s="379"/>
      <c r="HT321" s="379"/>
      <c r="HU321" s="379"/>
      <c r="HV321" s="379"/>
      <c r="HW321" s="379"/>
      <c r="HX321" s="379"/>
      <c r="HY321" s="379"/>
      <c r="HZ321" s="379"/>
      <c r="IA321" s="379"/>
      <c r="IB321" s="379"/>
      <c r="IC321" s="379"/>
      <c r="ID321" s="379"/>
      <c r="IE321" s="379"/>
      <c r="IF321" s="379"/>
      <c r="IG321" s="379"/>
      <c r="IH321" s="379"/>
      <c r="II321" s="379"/>
      <c r="IJ321" s="379"/>
      <c r="IK321" s="379"/>
      <c r="IL321" s="379"/>
      <c r="IM321" s="379"/>
      <c r="IN321" s="379"/>
      <c r="IO321" s="379"/>
      <c r="IP321" s="379"/>
      <c r="IQ321" s="379"/>
      <c r="IR321" s="379"/>
      <c r="IS321" s="379"/>
      <c r="IT321" s="379"/>
      <c r="IU321" s="379"/>
      <c r="IV321" s="379"/>
      <c r="IW321" s="379"/>
      <c r="IX321" s="379"/>
      <c r="IY321" s="379"/>
      <c r="IZ321" s="379"/>
      <c r="JA321" s="379"/>
      <c r="JB321" s="379"/>
      <c r="JC321" s="379"/>
      <c r="JD321" s="379"/>
      <c r="JE321" s="379"/>
      <c r="JF321" s="379"/>
      <c r="JG321" s="379"/>
      <c r="JH321" s="379"/>
      <c r="JI321" s="379"/>
      <c r="JJ321" s="379"/>
      <c r="JK321" s="379"/>
      <c r="JL321" s="379"/>
      <c r="JM321" s="379"/>
      <c r="JN321" s="379"/>
      <c r="JO321" s="379"/>
      <c r="JP321" s="379"/>
      <c r="JQ321" s="379"/>
      <c r="JR321" s="379"/>
      <c r="JS321" s="379"/>
      <c r="JT321" s="379"/>
      <c r="JU321" s="379"/>
      <c r="JV321" s="379"/>
      <c r="JW321" s="379"/>
      <c r="JX321" s="379"/>
      <c r="JY321" s="379"/>
      <c r="JZ321" s="379"/>
      <c r="KA321" s="379"/>
      <c r="KB321" s="379"/>
      <c r="KC321" s="379"/>
      <c r="KD321" s="379"/>
      <c r="KE321" s="379"/>
      <c r="KF321" s="379"/>
      <c r="KG321" s="379"/>
      <c r="KH321" s="379"/>
      <c r="KI321" s="379"/>
      <c r="KJ321" s="379"/>
      <c r="KK321" s="379"/>
      <c r="KL321" s="379"/>
      <c r="KM321" s="379"/>
      <c r="KN321" s="379"/>
      <c r="KO321" s="379"/>
      <c r="KP321" s="379"/>
      <c r="KQ321" s="379"/>
      <c r="KR321" s="379"/>
      <c r="KS321" s="379"/>
      <c r="KT321" s="379"/>
      <c r="KU321" s="379"/>
      <c r="KV321" s="379"/>
      <c r="KW321" s="379"/>
      <c r="KX321" s="379"/>
      <c r="KY321" s="379"/>
      <c r="KZ321" s="379"/>
      <c r="LA321" s="379"/>
      <c r="LB321" s="379"/>
      <c r="LC321" s="379"/>
      <c r="LD321" s="379"/>
      <c r="LE321" s="379"/>
      <c r="LF321" s="379"/>
      <c r="LG321" s="379"/>
      <c r="LH321" s="379"/>
      <c r="LI321" s="379"/>
      <c r="LJ321" s="379"/>
      <c r="LK321" s="379"/>
      <c r="LL321" s="379"/>
      <c r="LM321" s="379"/>
      <c r="LN321" s="379"/>
      <c r="LO321" s="379"/>
      <c r="LP321" s="379"/>
      <c r="LQ321" s="379"/>
      <c r="LR321" s="379"/>
      <c r="LS321" s="379"/>
      <c r="LT321" s="379"/>
      <c r="LU321" s="379"/>
      <c r="LV321" s="379"/>
      <c r="LW321" s="379"/>
      <c r="LX321" s="379"/>
      <c r="LY321" s="379"/>
      <c r="LZ321" s="379"/>
      <c r="MA321" s="379"/>
      <c r="MB321" s="379"/>
      <c r="MC321" s="379"/>
      <c r="MD321" s="379"/>
      <c r="ME321" s="379"/>
      <c r="MF321" s="379"/>
      <c r="MG321" s="379"/>
      <c r="MH321" s="379"/>
      <c r="MI321" s="379"/>
      <c r="MJ321" s="379"/>
      <c r="MK321" s="379"/>
      <c r="ML321" s="379"/>
      <c r="MM321" s="379"/>
      <c r="MN321" s="379"/>
      <c r="MO321" s="379"/>
      <c r="MP321" s="379"/>
      <c r="MQ321" s="379"/>
      <c r="MR321" s="379"/>
      <c r="MS321" s="379"/>
      <c r="MT321" s="379"/>
      <c r="MU321" s="379"/>
      <c r="MV321" s="379"/>
      <c r="MW321" s="379"/>
      <c r="MX321" s="379"/>
      <c r="MY321" s="379"/>
      <c r="MZ321" s="379"/>
      <c r="NA321" s="379"/>
      <c r="NB321" s="379"/>
      <c r="NC321" s="379"/>
      <c r="ND321" s="379"/>
      <c r="NE321" s="379"/>
      <c r="NF321" s="379"/>
      <c r="NG321" s="379"/>
      <c r="NH321" s="379"/>
      <c r="NI321" s="379"/>
      <c r="NJ321" s="379"/>
      <c r="NK321" s="379"/>
      <c r="NL321" s="379"/>
      <c r="NM321" s="379"/>
      <c r="NN321" s="379"/>
      <c r="NO321" s="379"/>
      <c r="NP321" s="379"/>
      <c r="NQ321" s="379"/>
      <c r="NR321" s="379"/>
      <c r="NS321" s="379"/>
      <c r="NT321" s="379"/>
      <c r="NU321" s="379"/>
      <c r="NV321" s="379"/>
      <c r="NW321" s="379"/>
      <c r="NX321" s="379"/>
      <c r="NY321" s="379"/>
      <c r="NZ321" s="379"/>
      <c r="OA321" s="379"/>
      <c r="OB321" s="379"/>
      <c r="OC321" s="379"/>
      <c r="OD321" s="379"/>
      <c r="OE321" s="379"/>
      <c r="OF321" s="379"/>
      <c r="OG321" s="379"/>
      <c r="OH321" s="379"/>
      <c r="OI321" s="379"/>
      <c r="OJ321" s="379"/>
      <c r="OK321" s="379"/>
      <c r="OL321" s="379"/>
      <c r="OM321" s="379"/>
      <c r="ON321" s="379"/>
      <c r="OO321" s="379"/>
      <c r="OP321" s="379"/>
      <c r="OQ321" s="379"/>
      <c r="OR321" s="379"/>
      <c r="OS321" s="379"/>
      <c r="OT321" s="379"/>
      <c r="OU321" s="379"/>
      <c r="OV321" s="379"/>
      <c r="OW321" s="379"/>
      <c r="OX321" s="379"/>
      <c r="OY321" s="379"/>
      <c r="OZ321" s="379"/>
      <c r="PA321" s="379"/>
      <c r="PB321" s="379"/>
      <c r="PC321" s="379"/>
      <c r="PD321" s="379"/>
      <c r="PE321" s="379"/>
      <c r="PF321" s="379"/>
      <c r="PG321" s="379"/>
      <c r="PH321" s="379"/>
      <c r="PI321" s="379"/>
      <c r="PJ321" s="379"/>
      <c r="PK321" s="379"/>
      <c r="PL321" s="379"/>
      <c r="PM321" s="379"/>
      <c r="PN321" s="379"/>
      <c r="PO321" s="379"/>
      <c r="PP321" s="379"/>
      <c r="PQ321" s="379"/>
      <c r="PR321" s="379"/>
      <c r="PS321" s="379"/>
      <c r="PT321" s="379"/>
      <c r="PU321" s="379"/>
      <c r="PV321" s="379"/>
      <c r="PW321" s="379"/>
      <c r="PX321" s="379"/>
      <c r="PY321" s="379"/>
      <c r="PZ321" s="379"/>
      <c r="QA321" s="379"/>
      <c r="QB321" s="379"/>
      <c r="QC321" s="379"/>
      <c r="QD321" s="379"/>
      <c r="QE321" s="379"/>
      <c r="QF321" s="379"/>
      <c r="QG321" s="379"/>
      <c r="QH321" s="379"/>
      <c r="QI321" s="379"/>
      <c r="QJ321" s="379"/>
      <c r="QK321" s="379"/>
      <c r="QL321" s="379"/>
      <c r="QM321" s="379"/>
      <c r="QN321" s="379"/>
      <c r="QO321" s="379"/>
      <c r="QP321" s="379"/>
      <c r="QQ321" s="379"/>
      <c r="QR321" s="379"/>
      <c r="QS321" s="379"/>
      <c r="QT321" s="379"/>
      <c r="QU321" s="379"/>
      <c r="QV321" s="379"/>
      <c r="QW321" s="379"/>
      <c r="QX321" s="379"/>
      <c r="QY321" s="379"/>
      <c r="QZ321" s="379"/>
      <c r="RA321" s="379"/>
      <c r="RB321" s="379"/>
      <c r="RC321" s="379"/>
      <c r="RD321" s="379"/>
      <c r="RE321" s="379"/>
      <c r="RF321" s="379"/>
      <c r="RG321" s="379"/>
      <c r="RH321" s="379"/>
      <c r="RI321" s="379"/>
      <c r="RJ321" s="379"/>
      <c r="RK321" s="379"/>
      <c r="RL321" s="379"/>
      <c r="RM321" s="379"/>
      <c r="RN321" s="379"/>
      <c r="RO321" s="379"/>
      <c r="RP321" s="379"/>
      <c r="RQ321" s="379"/>
      <c r="RR321" s="379"/>
      <c r="RS321" s="379"/>
      <c r="RT321" s="379"/>
      <c r="RU321" s="379"/>
      <c r="RV321" s="379"/>
      <c r="RW321" s="379"/>
      <c r="RX321" s="379"/>
      <c r="RY321" s="379"/>
      <c r="RZ321" s="379"/>
      <c r="SA321" s="379"/>
      <c r="SB321" s="379"/>
      <c r="SC321" s="379"/>
      <c r="SD321" s="379"/>
      <c r="SE321" s="379"/>
      <c r="SF321" s="379"/>
      <c r="SG321" s="379"/>
      <c r="SH321" s="379"/>
      <c r="SI321" s="379"/>
      <c r="SJ321" s="379"/>
      <c r="SK321" s="379"/>
      <c r="SL321" s="379"/>
      <c r="SM321" s="379"/>
      <c r="SN321" s="379"/>
      <c r="SO321" s="379"/>
      <c r="SP321" s="379"/>
      <c r="SQ321" s="379"/>
      <c r="SR321" s="379"/>
      <c r="SS321" s="379"/>
      <c r="ST321" s="379"/>
      <c r="SU321" s="379"/>
      <c r="SV321" s="379"/>
      <c r="SW321" s="379"/>
      <c r="SX321" s="379"/>
      <c r="SY321" s="379"/>
      <c r="SZ321" s="379"/>
      <c r="TA321" s="379"/>
      <c r="TB321" s="379"/>
      <c r="TC321" s="379"/>
      <c r="TD321" s="379"/>
      <c r="TE321" s="379"/>
      <c r="TF321" s="379"/>
      <c r="TG321" s="379"/>
      <c r="TH321" s="379"/>
      <c r="TI321" s="379"/>
      <c r="TJ321" s="379"/>
      <c r="TK321" s="379"/>
      <c r="TL321" s="379"/>
      <c r="TM321" s="379"/>
      <c r="TN321" s="379"/>
      <c r="TO321" s="379"/>
      <c r="TP321" s="379"/>
      <c r="TQ321" s="379"/>
      <c r="TR321" s="379"/>
      <c r="TS321" s="379"/>
      <c r="TT321" s="379"/>
      <c r="TU321" s="379"/>
      <c r="TV321" s="379"/>
      <c r="TW321" s="379"/>
      <c r="TX321" s="379"/>
      <c r="TY321" s="379"/>
      <c r="TZ321" s="379"/>
      <c r="UA321" s="379"/>
      <c r="UB321" s="379"/>
      <c r="UC321" s="379"/>
      <c r="UD321" s="379"/>
      <c r="UE321" s="379"/>
      <c r="UF321" s="379"/>
      <c r="UG321" s="379"/>
      <c r="UH321" s="379"/>
      <c r="UI321" s="379"/>
      <c r="UJ321" s="379"/>
      <c r="UK321" s="379"/>
      <c r="UL321" s="379"/>
      <c r="UM321" s="379"/>
      <c r="UN321" s="379"/>
      <c r="UO321" s="379"/>
      <c r="UP321" s="379"/>
      <c r="UQ321" s="379"/>
      <c r="UR321" s="379"/>
      <c r="US321" s="379"/>
      <c r="UT321" s="379"/>
      <c r="UU321" s="379"/>
      <c r="UV321" s="379"/>
      <c r="UW321" s="379"/>
      <c r="UX321" s="379"/>
      <c r="UY321" s="379"/>
      <c r="UZ321" s="379"/>
      <c r="VA321" s="379"/>
      <c r="VB321" s="379"/>
      <c r="VC321" s="379"/>
      <c r="VD321" s="379"/>
      <c r="VE321" s="379"/>
      <c r="VF321" s="379"/>
      <c r="VG321" s="379"/>
      <c r="VH321" s="379"/>
      <c r="VI321" s="379"/>
      <c r="VJ321" s="379"/>
      <c r="VK321" s="379"/>
      <c r="VL321" s="379"/>
      <c r="VM321" s="379"/>
      <c r="VN321" s="379"/>
      <c r="VO321" s="379"/>
      <c r="VP321" s="379"/>
      <c r="VQ321" s="379"/>
      <c r="VR321" s="379"/>
      <c r="VS321" s="379"/>
      <c r="VT321" s="379"/>
      <c r="VU321" s="379"/>
      <c r="VV321" s="379"/>
      <c r="VW321" s="379"/>
      <c r="VX321" s="379"/>
      <c r="VY321" s="379"/>
      <c r="VZ321" s="379"/>
      <c r="WA321" s="379"/>
      <c r="WB321" s="379"/>
      <c r="WC321" s="379"/>
      <c r="WD321" s="379"/>
      <c r="WE321" s="379"/>
      <c r="WF321" s="379"/>
      <c r="WG321" s="379"/>
      <c r="WH321" s="379"/>
      <c r="WI321" s="379"/>
      <c r="WJ321" s="379"/>
      <c r="WK321" s="379"/>
      <c r="WL321" s="379"/>
      <c r="WM321" s="379"/>
      <c r="WN321" s="379"/>
      <c r="WO321" s="379"/>
      <c r="WP321" s="379"/>
      <c r="WQ321" s="379"/>
      <c r="WR321" s="379"/>
      <c r="WS321" s="379"/>
      <c r="WT321" s="379"/>
      <c r="WU321" s="379"/>
      <c r="WV321" s="379"/>
      <c r="WW321" s="379"/>
      <c r="WX321" s="379"/>
      <c r="WY321" s="379"/>
      <c r="WZ321" s="379"/>
      <c r="XA321" s="379"/>
      <c r="XB321" s="379"/>
      <c r="XC321" s="379"/>
      <c r="XD321" s="379"/>
      <c r="XE321" s="379"/>
      <c r="XF321" s="379"/>
      <c r="XG321" s="379"/>
      <c r="XH321" s="379"/>
      <c r="XI321" s="379"/>
      <c r="XJ321" s="379"/>
      <c r="XK321" s="379"/>
      <c r="XL321" s="379"/>
      <c r="XM321" s="379"/>
      <c r="XN321" s="379"/>
      <c r="XO321" s="379"/>
      <c r="XP321" s="379"/>
      <c r="XQ321" s="379"/>
      <c r="XR321" s="379"/>
      <c r="XS321" s="379"/>
      <c r="XT321" s="379"/>
      <c r="XU321" s="379"/>
      <c r="XV321" s="379"/>
      <c r="XW321" s="379"/>
      <c r="XX321" s="379"/>
      <c r="XY321" s="379"/>
      <c r="XZ321" s="379"/>
      <c r="YA321" s="379"/>
      <c r="YB321" s="379"/>
      <c r="YC321" s="379"/>
      <c r="YD321" s="379"/>
      <c r="YE321" s="379"/>
      <c r="YF321" s="379"/>
      <c r="YG321" s="379"/>
      <c r="YH321" s="379"/>
      <c r="YI321" s="379"/>
      <c r="YJ321" s="379"/>
      <c r="YK321" s="379"/>
      <c r="YL321" s="379"/>
      <c r="YM321" s="379"/>
      <c r="YN321" s="379"/>
      <c r="YO321" s="379"/>
      <c r="YP321" s="379"/>
      <c r="YQ321" s="379"/>
      <c r="YR321" s="379"/>
      <c r="YS321" s="379"/>
      <c r="YT321" s="379"/>
      <c r="YU321" s="379"/>
      <c r="YV321" s="379"/>
      <c r="YW321" s="379"/>
      <c r="YX321" s="379"/>
      <c r="YY321" s="379"/>
      <c r="YZ321" s="379"/>
      <c r="ZA321" s="379"/>
      <c r="ZB321" s="379"/>
      <c r="ZC321" s="379"/>
      <c r="ZD321" s="379"/>
      <c r="ZE321" s="379"/>
      <c r="ZF321" s="379"/>
      <c r="ZG321" s="379"/>
      <c r="ZH321" s="379"/>
      <c r="ZI321" s="379"/>
      <c r="ZJ321" s="379"/>
      <c r="ZK321" s="379"/>
      <c r="ZL321" s="379"/>
      <c r="ZM321" s="379"/>
      <c r="ZN321" s="379"/>
      <c r="ZO321" s="379"/>
      <c r="ZP321" s="379"/>
      <c r="ZQ321" s="379"/>
      <c r="ZR321" s="379"/>
      <c r="ZS321" s="379"/>
      <c r="ZT321" s="379"/>
      <c r="ZU321" s="379"/>
      <c r="ZV321" s="379"/>
      <c r="ZW321" s="379"/>
      <c r="ZX321" s="379"/>
      <c r="ZY321" s="379"/>
      <c r="ZZ321" s="379"/>
      <c r="AAA321" s="379"/>
      <c r="AAB321" s="379"/>
      <c r="AAC321" s="379"/>
      <c r="AAD321" s="379"/>
      <c r="AAE321" s="379"/>
      <c r="AAF321" s="379"/>
      <c r="AAG321" s="379"/>
      <c r="AAH321" s="379"/>
      <c r="AAI321" s="379"/>
      <c r="AAJ321" s="379"/>
      <c r="AAK321" s="379"/>
      <c r="AAL321" s="379"/>
      <c r="AAM321" s="379"/>
      <c r="AAN321" s="379"/>
      <c r="AAO321" s="379"/>
      <c r="AAP321" s="379"/>
      <c r="AAQ321" s="379"/>
      <c r="AAR321" s="379"/>
      <c r="AAS321" s="379"/>
      <c r="AAT321" s="379"/>
      <c r="AAU321" s="379"/>
      <c r="AAV321" s="379"/>
      <c r="AAW321" s="379"/>
      <c r="AAX321" s="379"/>
      <c r="AAY321" s="379"/>
      <c r="AAZ321" s="379"/>
      <c r="ABA321" s="379"/>
      <c r="ABB321" s="379"/>
      <c r="ABC321" s="379"/>
      <c r="ABD321" s="379"/>
      <c r="ABE321" s="379"/>
      <c r="ABF321" s="379"/>
      <c r="ABG321" s="379"/>
      <c r="ABH321" s="379"/>
      <c r="ABI321" s="379"/>
      <c r="ABJ321" s="379"/>
      <c r="ABK321" s="379"/>
      <c r="ABL321" s="379"/>
      <c r="ABM321" s="379"/>
      <c r="ABN321" s="379"/>
      <c r="ABO321" s="379"/>
      <c r="ABP321" s="379"/>
      <c r="ABQ321" s="379"/>
      <c r="ABR321" s="379"/>
      <c r="ABS321" s="379"/>
      <c r="ABT321" s="379"/>
      <c r="ABU321" s="379"/>
      <c r="ABV321" s="379"/>
      <c r="ABW321" s="379"/>
      <c r="ABX321" s="379"/>
      <c r="ABY321" s="379"/>
      <c r="ABZ321" s="379"/>
      <c r="ACA321" s="379"/>
      <c r="ACB321" s="379"/>
      <c r="ACC321" s="379"/>
      <c r="ACD321" s="379"/>
      <c r="ACE321" s="379"/>
      <c r="ACF321" s="379"/>
      <c r="ACG321" s="379"/>
      <c r="ACH321" s="379"/>
      <c r="ACI321" s="379"/>
      <c r="ACJ321" s="379"/>
      <c r="ACK321" s="379"/>
      <c r="ACL321" s="379"/>
      <c r="ACM321" s="379"/>
      <c r="ACN321" s="379"/>
      <c r="ACO321" s="379"/>
      <c r="ACP321" s="379"/>
      <c r="ACQ321" s="379"/>
      <c r="ACR321" s="379"/>
      <c r="ACS321" s="379"/>
      <c r="ACT321" s="379"/>
      <c r="ACU321" s="379"/>
      <c r="ACV321" s="379"/>
      <c r="ACW321" s="379"/>
      <c r="ACX321" s="379"/>
      <c r="ACY321" s="379"/>
      <c r="ACZ321" s="379"/>
      <c r="ADA321" s="379"/>
      <c r="ADB321" s="379"/>
      <c r="ADC321" s="379"/>
      <c r="ADD321" s="379"/>
      <c r="ADE321" s="379"/>
      <c r="ADF321" s="379"/>
      <c r="ADG321" s="379"/>
      <c r="ADH321" s="379"/>
      <c r="ADI321" s="379"/>
      <c r="ADJ321" s="379"/>
      <c r="ADK321" s="379"/>
      <c r="ADL321" s="379"/>
      <c r="ADM321" s="379"/>
      <c r="ADN321" s="379"/>
      <c r="ADO321" s="379"/>
      <c r="ADP321" s="379"/>
      <c r="ADQ321" s="379"/>
      <c r="ADR321" s="379"/>
      <c r="ADS321" s="379"/>
      <c r="ADT321" s="379"/>
      <c r="ADU321" s="379"/>
      <c r="ADV321" s="379"/>
      <c r="ADW321" s="379"/>
      <c r="ADX321" s="379"/>
      <c r="ADY321" s="379"/>
      <c r="ADZ321" s="379"/>
      <c r="AEA321" s="379"/>
      <c r="AEB321" s="379"/>
      <c r="AEC321" s="379"/>
      <c r="AED321" s="379"/>
      <c r="AEE321" s="379"/>
      <c r="AEF321" s="379"/>
      <c r="AEG321" s="379"/>
      <c r="AEH321" s="379"/>
      <c r="AEI321" s="379"/>
      <c r="AEJ321" s="379"/>
      <c r="AEK321" s="379"/>
      <c r="AEL321" s="379"/>
      <c r="AEM321" s="379"/>
      <c r="AEN321" s="379"/>
      <c r="AEO321" s="379"/>
      <c r="AEP321" s="379"/>
      <c r="AEQ321" s="379"/>
      <c r="AER321" s="379"/>
      <c r="AES321" s="379"/>
      <c r="AET321" s="379"/>
      <c r="AEU321" s="379"/>
      <c r="AEV321" s="379"/>
      <c r="AEW321" s="379"/>
      <c r="AEX321" s="379"/>
      <c r="AEY321" s="379"/>
      <c r="AEZ321" s="379"/>
      <c r="AFA321" s="379"/>
      <c r="AFB321" s="379"/>
      <c r="AFC321" s="379"/>
      <c r="AFD321" s="379"/>
      <c r="AFE321" s="379"/>
      <c r="AFF321" s="379"/>
      <c r="AFG321" s="379"/>
      <c r="AFH321" s="379"/>
      <c r="AFI321" s="379"/>
      <c r="AFJ321" s="379"/>
      <c r="AFK321" s="379"/>
      <c r="AFL321" s="379"/>
      <c r="AFM321" s="379"/>
      <c r="AFN321" s="379"/>
      <c r="AFO321" s="379"/>
      <c r="AFP321" s="379"/>
      <c r="AFQ321" s="379"/>
      <c r="AFR321" s="379"/>
      <c r="AFS321" s="379"/>
      <c r="AFT321" s="379"/>
      <c r="AFU321" s="379"/>
      <c r="AFV321" s="379"/>
      <c r="AFW321" s="379"/>
      <c r="AFX321" s="379"/>
      <c r="AFY321" s="379"/>
      <c r="AFZ321" s="379"/>
      <c r="AGA321" s="379"/>
      <c r="AGB321" s="379"/>
      <c r="AGC321" s="379"/>
      <c r="AGD321" s="379"/>
      <c r="AGE321" s="379"/>
      <c r="AGF321" s="379"/>
      <c r="AGG321" s="379"/>
      <c r="AGH321" s="379"/>
      <c r="AGI321" s="379"/>
      <c r="AGJ321" s="379"/>
      <c r="AGK321" s="379"/>
      <c r="AGL321" s="379"/>
      <c r="AGM321" s="379"/>
      <c r="AGN321" s="379"/>
      <c r="AGO321" s="379"/>
      <c r="AGP321" s="379"/>
      <c r="AGQ321" s="379"/>
      <c r="AGR321" s="379"/>
      <c r="AGS321" s="379"/>
      <c r="AGT321" s="379"/>
      <c r="AGU321" s="379"/>
      <c r="AGV321" s="379"/>
      <c r="AGW321" s="379"/>
      <c r="AGX321" s="379"/>
      <c r="AGY321" s="379"/>
      <c r="AGZ321" s="379"/>
      <c r="AHA321" s="379"/>
      <c r="AHB321" s="379"/>
      <c r="AHC321" s="379"/>
      <c r="AHD321" s="379"/>
      <c r="AHE321" s="379"/>
      <c r="AHF321" s="379"/>
      <c r="AHG321" s="379"/>
      <c r="AHH321" s="379"/>
      <c r="AHI321" s="379"/>
      <c r="AHJ321" s="379"/>
      <c r="AHK321" s="379"/>
      <c r="AHL321" s="379"/>
      <c r="AHM321" s="379"/>
      <c r="AHN321" s="379"/>
      <c r="AHO321" s="379"/>
      <c r="AHP321" s="379"/>
      <c r="AHQ321" s="379"/>
      <c r="AHR321" s="379"/>
      <c r="AHS321" s="379"/>
      <c r="AHT321" s="379"/>
      <c r="AHU321" s="379"/>
      <c r="AHV321" s="379"/>
      <c r="AHW321" s="379"/>
      <c r="AHX321" s="379"/>
      <c r="AHY321" s="379"/>
      <c r="AHZ321" s="379"/>
      <c r="AIA321" s="379"/>
      <c r="AIB321" s="379"/>
      <c r="AIC321" s="379"/>
      <c r="AID321" s="379"/>
      <c r="AIE321" s="379"/>
      <c r="AIF321" s="379"/>
      <c r="AIG321" s="379"/>
      <c r="AIH321" s="379"/>
      <c r="AII321" s="379"/>
      <c r="AIJ321" s="379"/>
      <c r="AIK321" s="379"/>
      <c r="AIL321" s="379"/>
      <c r="AIM321" s="379"/>
      <c r="AIN321" s="379"/>
      <c r="AIO321" s="379"/>
      <c r="AIP321" s="379"/>
      <c r="AIQ321" s="379"/>
      <c r="AIR321" s="379"/>
      <c r="AIS321" s="379"/>
      <c r="AIT321" s="379"/>
      <c r="AIU321" s="379"/>
      <c r="AIV321" s="379"/>
      <c r="AIW321" s="379"/>
      <c r="AIX321" s="379"/>
      <c r="AIY321" s="379"/>
      <c r="AIZ321" s="379"/>
      <c r="AJA321" s="379"/>
      <c r="AJB321" s="379"/>
      <c r="AJC321" s="379"/>
      <c r="AJD321" s="379"/>
      <c r="AJE321" s="379"/>
      <c r="AJF321" s="379"/>
      <c r="AJG321" s="379"/>
      <c r="AJH321" s="379"/>
      <c r="AJI321" s="379"/>
      <c r="AJJ321" s="379"/>
      <c r="AJK321" s="379"/>
      <c r="AJL321" s="379"/>
      <c r="AJM321" s="379"/>
      <c r="AJN321" s="379"/>
      <c r="AJO321" s="379"/>
      <c r="AJP321" s="379"/>
      <c r="AJQ321" s="379"/>
      <c r="AJR321" s="379"/>
      <c r="AJS321" s="379"/>
      <c r="AJT321" s="379"/>
      <c r="AJU321" s="379"/>
      <c r="AJV321" s="379"/>
      <c r="AJW321" s="379"/>
      <c r="AJX321" s="379"/>
      <c r="AJY321" s="379"/>
      <c r="AJZ321" s="379"/>
      <c r="AKA321" s="379"/>
      <c r="AKB321" s="379"/>
      <c r="AKC321" s="379"/>
      <c r="AKD321" s="379"/>
      <c r="AKE321" s="379"/>
      <c r="AKF321" s="379"/>
      <c r="AKG321" s="379"/>
      <c r="AKH321" s="379"/>
      <c r="AKI321" s="379"/>
      <c r="AKJ321" s="379"/>
      <c r="AKK321" s="379"/>
      <c r="AKL321" s="379"/>
      <c r="AKM321" s="379"/>
      <c r="AKN321" s="379"/>
      <c r="AKO321" s="379"/>
      <c r="AKP321" s="379"/>
      <c r="AKQ321" s="379"/>
      <c r="AKR321" s="379"/>
      <c r="AKS321" s="379"/>
      <c r="AKT321" s="379"/>
      <c r="AKU321" s="379"/>
      <c r="AKV321" s="379"/>
      <c r="AKW321" s="379"/>
      <c r="AKX321" s="379"/>
      <c r="AKY321" s="379"/>
      <c r="AKZ321" s="379"/>
      <c r="ALA321" s="379"/>
      <c r="ALB321" s="379"/>
      <c r="ALC321" s="379"/>
      <c r="ALD321" s="379"/>
      <c r="ALE321" s="379"/>
      <c r="ALF321" s="379"/>
      <c r="ALG321" s="379"/>
      <c r="ALH321" s="379"/>
      <c r="ALI321" s="379"/>
      <c r="ALJ321" s="379"/>
      <c r="ALK321" s="379"/>
      <c r="ALL321" s="379"/>
      <c r="ALM321" s="379"/>
      <c r="ALN321" s="379"/>
      <c r="ALO321" s="379"/>
      <c r="ALP321" s="379"/>
      <c r="ALQ321" s="379"/>
      <c r="ALR321" s="379"/>
      <c r="ALS321" s="379"/>
      <c r="ALT321" s="379"/>
      <c r="ALU321" s="379"/>
      <c r="ALV321" s="379"/>
      <c r="ALW321" s="379"/>
      <c r="ALX321" s="379"/>
      <c r="ALY321" s="379"/>
      <c r="ALZ321" s="379"/>
      <c r="AMA321" s="379"/>
      <c r="AMB321" s="379"/>
      <c r="AMC321" s="379"/>
      <c r="AMD321" s="379"/>
      <c r="AME321" s="379"/>
      <c r="AMF321" s="379"/>
      <c r="AMG321" s="379"/>
      <c r="AMH321" s="379"/>
      <c r="AMI321" s="379"/>
      <c r="AMJ321" s="379"/>
      <c r="AMK321" s="379"/>
      <c r="AML321" s="379"/>
      <c r="AMM321" s="379"/>
      <c r="AMN321" s="379"/>
      <c r="AMO321" s="379"/>
      <c r="AMP321" s="379"/>
      <c r="AMQ321" s="379"/>
      <c r="AMR321" s="379"/>
      <c r="AMS321" s="379"/>
      <c r="AMT321" s="379"/>
      <c r="AMU321" s="379"/>
    </row>
    <row r="322" spans="1:1035" s="343" customFormat="1" ht="15" x14ac:dyDescent="0.25">
      <c r="A322" s="664">
        <v>45582</v>
      </c>
      <c r="B322" s="665">
        <v>2.6</v>
      </c>
      <c r="C322" s="666">
        <v>0.29499999999999998</v>
      </c>
      <c r="D322" s="667">
        <v>45613</v>
      </c>
      <c r="E322" s="668">
        <v>0</v>
      </c>
      <c r="F322" s="668">
        <v>0.26300000000000001</v>
      </c>
      <c r="G322" s="669">
        <v>45643</v>
      </c>
      <c r="H322" s="665">
        <v>0</v>
      </c>
      <c r="I322" s="665">
        <v>0.224</v>
      </c>
      <c r="J322" s="667">
        <v>45674</v>
      </c>
      <c r="K322" s="668">
        <v>0</v>
      </c>
      <c r="L322" s="670">
        <v>0.214</v>
      </c>
      <c r="M322" s="671">
        <v>45705</v>
      </c>
      <c r="N322" s="665">
        <v>0</v>
      </c>
      <c r="O322" s="665">
        <v>0.21</v>
      </c>
      <c r="P322" s="672">
        <v>45733</v>
      </c>
      <c r="Q322" s="673">
        <v>6.8</v>
      </c>
      <c r="R322" s="674">
        <v>0.28499999999999998</v>
      </c>
      <c r="S322" s="678">
        <v>45764</v>
      </c>
      <c r="T322" s="676">
        <v>1.6</v>
      </c>
      <c r="U322" s="688">
        <v>0.873</v>
      </c>
      <c r="V322" s="675">
        <v>45794</v>
      </c>
      <c r="W322" s="676">
        <v>0</v>
      </c>
      <c r="X322" s="677">
        <v>1.1419999999999999</v>
      </c>
      <c r="Y322" s="678">
        <v>45825</v>
      </c>
      <c r="Z322" s="676">
        <v>0</v>
      </c>
      <c r="AA322" s="689">
        <v>1.754</v>
      </c>
      <c r="AB322" s="679">
        <v>45855</v>
      </c>
      <c r="AC322" s="658"/>
      <c r="AD322" s="658"/>
      <c r="AE322" s="652">
        <v>0</v>
      </c>
      <c r="AF322" s="687">
        <v>0.36299999999999999</v>
      </c>
      <c r="AG322" s="681">
        <v>45886</v>
      </c>
      <c r="AH322" s="681"/>
      <c r="AI322" s="681"/>
      <c r="AJ322" s="381">
        <v>2.1</v>
      </c>
      <c r="AK322" s="381">
        <v>0.221</v>
      </c>
      <c r="AL322" s="383">
        <v>0.151</v>
      </c>
      <c r="AM322" s="686"/>
      <c r="AN322" s="686"/>
      <c r="AO322" s="683">
        <v>45917</v>
      </c>
      <c r="AP322" s="652">
        <v>0</v>
      </c>
      <c r="AQ322" s="684">
        <v>0.17599999999999999</v>
      </c>
      <c r="AR322" s="685"/>
      <c r="AS322" s="685"/>
      <c r="AT322" s="379"/>
      <c r="AU322" s="379"/>
      <c r="AV322" s="379"/>
      <c r="AW322" s="379"/>
      <c r="AX322" s="379"/>
      <c r="AY322" s="379"/>
      <c r="AZ322" s="379"/>
      <c r="BA322" s="379"/>
      <c r="BB322" s="379"/>
      <c r="BC322" s="379"/>
      <c r="BD322" s="379"/>
      <c r="BE322" s="379"/>
      <c r="BF322" s="379"/>
      <c r="BG322" s="379"/>
      <c r="BH322" s="379"/>
      <c r="BI322" s="379"/>
      <c r="BJ322" s="379"/>
      <c r="BK322" s="379"/>
      <c r="BL322" s="379"/>
      <c r="BM322" s="379"/>
      <c r="BN322" s="379"/>
      <c r="BO322" s="379"/>
      <c r="BP322" s="379"/>
      <c r="BQ322" s="379"/>
      <c r="BR322" s="379"/>
      <c r="BS322" s="379"/>
      <c r="BT322" s="379"/>
      <c r="BU322" s="379"/>
      <c r="BV322" s="379"/>
      <c r="BW322" s="379"/>
      <c r="BX322" s="379"/>
      <c r="BY322" s="379"/>
      <c r="BZ322" s="379"/>
      <c r="CA322" s="379"/>
      <c r="CB322" s="379"/>
      <c r="CC322" s="379"/>
      <c r="CD322" s="379"/>
      <c r="CE322" s="379"/>
      <c r="CF322" s="379"/>
      <c r="CG322" s="379"/>
      <c r="CH322" s="379"/>
      <c r="CI322" s="379"/>
      <c r="CJ322" s="379"/>
      <c r="CK322" s="379"/>
      <c r="CL322" s="379"/>
      <c r="CM322" s="379"/>
      <c r="CN322" s="379"/>
      <c r="CO322" s="379"/>
      <c r="CP322" s="379"/>
      <c r="CQ322" s="379"/>
      <c r="CR322" s="379"/>
      <c r="CS322" s="379"/>
      <c r="CT322" s="379"/>
      <c r="CU322" s="379"/>
      <c r="CV322" s="379"/>
      <c r="CW322" s="379"/>
      <c r="CX322" s="379"/>
      <c r="CY322" s="379"/>
      <c r="CZ322" s="379"/>
      <c r="DA322" s="379"/>
      <c r="DB322" s="379"/>
      <c r="DC322" s="379"/>
      <c r="DD322" s="379"/>
      <c r="DE322" s="379"/>
      <c r="DF322" s="379"/>
      <c r="DG322" s="379"/>
      <c r="DH322" s="379"/>
      <c r="DI322" s="379"/>
      <c r="DJ322" s="379"/>
      <c r="DK322" s="379"/>
      <c r="DL322" s="379"/>
      <c r="DM322" s="379"/>
      <c r="DN322" s="379"/>
      <c r="DO322" s="379"/>
      <c r="DP322" s="379"/>
      <c r="DQ322" s="379"/>
      <c r="DR322" s="379"/>
      <c r="DS322" s="379"/>
      <c r="DT322" s="379"/>
      <c r="DU322" s="379"/>
      <c r="DV322" s="379"/>
      <c r="DW322" s="379"/>
      <c r="DX322" s="379"/>
      <c r="DY322" s="379"/>
      <c r="DZ322" s="379"/>
      <c r="EA322" s="379"/>
      <c r="EB322" s="379"/>
      <c r="EC322" s="379"/>
      <c r="ED322" s="379"/>
      <c r="EE322" s="379"/>
      <c r="EF322" s="379"/>
      <c r="EG322" s="379"/>
      <c r="EH322" s="379"/>
      <c r="EI322" s="379"/>
      <c r="EJ322" s="379"/>
      <c r="EK322" s="379"/>
      <c r="EL322" s="379"/>
      <c r="EM322" s="379"/>
      <c r="EN322" s="379"/>
      <c r="EO322" s="379"/>
      <c r="EP322" s="379"/>
      <c r="EQ322" s="379"/>
      <c r="ER322" s="379"/>
      <c r="ES322" s="379"/>
      <c r="ET322" s="379"/>
      <c r="EU322" s="379"/>
      <c r="EV322" s="379"/>
      <c r="EW322" s="379"/>
      <c r="EX322" s="379"/>
      <c r="EY322" s="379"/>
      <c r="EZ322" s="379"/>
      <c r="FA322" s="379"/>
      <c r="FB322" s="379"/>
      <c r="FC322" s="379"/>
      <c r="FD322" s="379"/>
      <c r="FE322" s="379"/>
      <c r="FF322" s="379"/>
      <c r="FG322" s="379"/>
      <c r="FH322" s="379"/>
      <c r="FI322" s="379"/>
      <c r="FJ322" s="379"/>
      <c r="FK322" s="379"/>
      <c r="FL322" s="379"/>
      <c r="FM322" s="379"/>
      <c r="FN322" s="379"/>
      <c r="FO322" s="379"/>
      <c r="FP322" s="379"/>
      <c r="FQ322" s="379"/>
      <c r="FR322" s="379"/>
      <c r="FS322" s="379"/>
      <c r="FT322" s="379"/>
      <c r="FU322" s="379"/>
      <c r="FV322" s="379"/>
      <c r="FW322" s="379"/>
      <c r="FX322" s="379"/>
      <c r="FY322" s="379"/>
      <c r="FZ322" s="379"/>
      <c r="GA322" s="379"/>
      <c r="GB322" s="379"/>
      <c r="GC322" s="379"/>
      <c r="GD322" s="379"/>
      <c r="GE322" s="379"/>
      <c r="GF322" s="379"/>
      <c r="GG322" s="379"/>
      <c r="GH322" s="379"/>
      <c r="GI322" s="379"/>
      <c r="GJ322" s="379"/>
      <c r="GK322" s="379"/>
      <c r="GL322" s="379"/>
      <c r="GM322" s="379"/>
      <c r="GN322" s="379"/>
      <c r="GO322" s="379"/>
      <c r="GP322" s="379"/>
      <c r="GQ322" s="379"/>
      <c r="GR322" s="379"/>
      <c r="GS322" s="379"/>
      <c r="GT322" s="379"/>
      <c r="GU322" s="379"/>
      <c r="GV322" s="379"/>
      <c r="GW322" s="379"/>
      <c r="GX322" s="379"/>
      <c r="GY322" s="379"/>
      <c r="GZ322" s="379"/>
      <c r="HA322" s="379"/>
      <c r="HB322" s="379"/>
      <c r="HC322" s="379"/>
      <c r="HD322" s="379"/>
      <c r="HE322" s="379"/>
      <c r="HF322" s="379"/>
      <c r="HG322" s="379"/>
      <c r="HH322" s="379"/>
      <c r="HI322" s="379"/>
      <c r="HJ322" s="379"/>
      <c r="HK322" s="379"/>
      <c r="HL322" s="379"/>
      <c r="HM322" s="379"/>
      <c r="HN322" s="379"/>
      <c r="HO322" s="379"/>
      <c r="HP322" s="379"/>
      <c r="HQ322" s="379"/>
      <c r="HR322" s="379"/>
      <c r="HS322" s="379"/>
      <c r="HT322" s="379"/>
      <c r="HU322" s="379"/>
      <c r="HV322" s="379"/>
      <c r="HW322" s="379"/>
      <c r="HX322" s="379"/>
      <c r="HY322" s="379"/>
      <c r="HZ322" s="379"/>
      <c r="IA322" s="379"/>
      <c r="IB322" s="379"/>
      <c r="IC322" s="379"/>
      <c r="ID322" s="379"/>
      <c r="IE322" s="379"/>
      <c r="IF322" s="379"/>
      <c r="IG322" s="379"/>
      <c r="IH322" s="379"/>
      <c r="II322" s="379"/>
      <c r="IJ322" s="379"/>
      <c r="IK322" s="379"/>
      <c r="IL322" s="379"/>
      <c r="IM322" s="379"/>
      <c r="IN322" s="379"/>
      <c r="IO322" s="379"/>
      <c r="IP322" s="379"/>
      <c r="IQ322" s="379"/>
      <c r="IR322" s="379"/>
      <c r="IS322" s="379"/>
      <c r="IT322" s="379"/>
      <c r="IU322" s="379"/>
      <c r="IV322" s="379"/>
      <c r="IW322" s="379"/>
      <c r="IX322" s="379"/>
      <c r="IY322" s="379"/>
      <c r="IZ322" s="379"/>
      <c r="JA322" s="379"/>
      <c r="JB322" s="379"/>
      <c r="JC322" s="379"/>
      <c r="JD322" s="379"/>
      <c r="JE322" s="379"/>
      <c r="JF322" s="379"/>
      <c r="JG322" s="379"/>
      <c r="JH322" s="379"/>
      <c r="JI322" s="379"/>
      <c r="JJ322" s="379"/>
      <c r="JK322" s="379"/>
      <c r="JL322" s="379"/>
      <c r="JM322" s="379"/>
      <c r="JN322" s="379"/>
      <c r="JO322" s="379"/>
      <c r="JP322" s="379"/>
      <c r="JQ322" s="379"/>
      <c r="JR322" s="379"/>
      <c r="JS322" s="379"/>
      <c r="JT322" s="379"/>
      <c r="JU322" s="379"/>
      <c r="JV322" s="379"/>
      <c r="JW322" s="379"/>
      <c r="JX322" s="379"/>
      <c r="JY322" s="379"/>
      <c r="JZ322" s="379"/>
      <c r="KA322" s="379"/>
      <c r="KB322" s="379"/>
      <c r="KC322" s="379"/>
      <c r="KD322" s="379"/>
      <c r="KE322" s="379"/>
      <c r="KF322" s="379"/>
      <c r="KG322" s="379"/>
      <c r="KH322" s="379"/>
      <c r="KI322" s="379"/>
      <c r="KJ322" s="379"/>
      <c r="KK322" s="379"/>
      <c r="KL322" s="379"/>
      <c r="KM322" s="379"/>
      <c r="KN322" s="379"/>
      <c r="KO322" s="379"/>
      <c r="KP322" s="379"/>
      <c r="KQ322" s="379"/>
      <c r="KR322" s="379"/>
      <c r="KS322" s="379"/>
      <c r="KT322" s="379"/>
      <c r="KU322" s="379"/>
      <c r="KV322" s="379"/>
      <c r="KW322" s="379"/>
      <c r="KX322" s="379"/>
      <c r="KY322" s="379"/>
      <c r="KZ322" s="379"/>
      <c r="LA322" s="379"/>
      <c r="LB322" s="379"/>
      <c r="LC322" s="379"/>
      <c r="LD322" s="379"/>
      <c r="LE322" s="379"/>
      <c r="LF322" s="379"/>
      <c r="LG322" s="379"/>
      <c r="LH322" s="379"/>
      <c r="LI322" s="379"/>
      <c r="LJ322" s="379"/>
      <c r="LK322" s="379"/>
      <c r="LL322" s="379"/>
      <c r="LM322" s="379"/>
      <c r="LN322" s="379"/>
      <c r="LO322" s="379"/>
      <c r="LP322" s="379"/>
      <c r="LQ322" s="379"/>
      <c r="LR322" s="379"/>
      <c r="LS322" s="379"/>
      <c r="LT322" s="379"/>
      <c r="LU322" s="379"/>
      <c r="LV322" s="379"/>
      <c r="LW322" s="379"/>
      <c r="LX322" s="379"/>
      <c r="LY322" s="379"/>
      <c r="LZ322" s="379"/>
      <c r="MA322" s="379"/>
      <c r="MB322" s="379"/>
      <c r="MC322" s="379"/>
      <c r="MD322" s="379"/>
      <c r="ME322" s="379"/>
      <c r="MF322" s="379"/>
      <c r="MG322" s="379"/>
      <c r="MH322" s="379"/>
      <c r="MI322" s="379"/>
      <c r="MJ322" s="379"/>
      <c r="MK322" s="379"/>
      <c r="ML322" s="379"/>
      <c r="MM322" s="379"/>
      <c r="MN322" s="379"/>
      <c r="MO322" s="379"/>
      <c r="MP322" s="379"/>
      <c r="MQ322" s="379"/>
      <c r="MR322" s="379"/>
      <c r="MS322" s="379"/>
      <c r="MT322" s="379"/>
      <c r="MU322" s="379"/>
      <c r="MV322" s="379"/>
      <c r="MW322" s="379"/>
      <c r="MX322" s="379"/>
      <c r="MY322" s="379"/>
      <c r="MZ322" s="379"/>
      <c r="NA322" s="379"/>
      <c r="NB322" s="379"/>
      <c r="NC322" s="379"/>
      <c r="ND322" s="379"/>
      <c r="NE322" s="379"/>
      <c r="NF322" s="379"/>
      <c r="NG322" s="379"/>
      <c r="NH322" s="379"/>
      <c r="NI322" s="379"/>
      <c r="NJ322" s="379"/>
      <c r="NK322" s="379"/>
      <c r="NL322" s="379"/>
      <c r="NM322" s="379"/>
      <c r="NN322" s="379"/>
      <c r="NO322" s="379"/>
      <c r="NP322" s="379"/>
      <c r="NQ322" s="379"/>
      <c r="NR322" s="379"/>
      <c r="NS322" s="379"/>
      <c r="NT322" s="379"/>
      <c r="NU322" s="379"/>
      <c r="NV322" s="379"/>
      <c r="NW322" s="379"/>
      <c r="NX322" s="379"/>
      <c r="NY322" s="379"/>
      <c r="NZ322" s="379"/>
      <c r="OA322" s="379"/>
      <c r="OB322" s="379"/>
      <c r="OC322" s="379"/>
      <c r="OD322" s="379"/>
      <c r="OE322" s="379"/>
      <c r="OF322" s="379"/>
      <c r="OG322" s="379"/>
      <c r="OH322" s="379"/>
      <c r="OI322" s="379"/>
      <c r="OJ322" s="379"/>
      <c r="OK322" s="379"/>
      <c r="OL322" s="379"/>
      <c r="OM322" s="379"/>
      <c r="ON322" s="379"/>
      <c r="OO322" s="379"/>
      <c r="OP322" s="379"/>
      <c r="OQ322" s="379"/>
      <c r="OR322" s="379"/>
      <c r="OS322" s="379"/>
      <c r="OT322" s="379"/>
      <c r="OU322" s="379"/>
      <c r="OV322" s="379"/>
      <c r="OW322" s="379"/>
      <c r="OX322" s="379"/>
      <c r="OY322" s="379"/>
      <c r="OZ322" s="379"/>
      <c r="PA322" s="379"/>
      <c r="PB322" s="379"/>
      <c r="PC322" s="379"/>
      <c r="PD322" s="379"/>
      <c r="PE322" s="379"/>
      <c r="PF322" s="379"/>
      <c r="PG322" s="379"/>
      <c r="PH322" s="379"/>
      <c r="PI322" s="379"/>
      <c r="PJ322" s="379"/>
      <c r="PK322" s="379"/>
      <c r="PL322" s="379"/>
      <c r="PM322" s="379"/>
      <c r="PN322" s="379"/>
      <c r="PO322" s="379"/>
      <c r="PP322" s="379"/>
      <c r="PQ322" s="379"/>
      <c r="PR322" s="379"/>
      <c r="PS322" s="379"/>
      <c r="PT322" s="379"/>
      <c r="PU322" s="379"/>
      <c r="PV322" s="379"/>
      <c r="PW322" s="379"/>
      <c r="PX322" s="379"/>
      <c r="PY322" s="379"/>
      <c r="PZ322" s="379"/>
      <c r="QA322" s="379"/>
      <c r="QB322" s="379"/>
      <c r="QC322" s="379"/>
      <c r="QD322" s="379"/>
      <c r="QE322" s="379"/>
      <c r="QF322" s="379"/>
      <c r="QG322" s="379"/>
      <c r="QH322" s="379"/>
      <c r="QI322" s="379"/>
      <c r="QJ322" s="379"/>
      <c r="QK322" s="379"/>
      <c r="QL322" s="379"/>
      <c r="QM322" s="379"/>
      <c r="QN322" s="379"/>
      <c r="QO322" s="379"/>
      <c r="QP322" s="379"/>
      <c r="QQ322" s="379"/>
      <c r="QR322" s="379"/>
      <c r="QS322" s="379"/>
      <c r="QT322" s="379"/>
      <c r="QU322" s="379"/>
      <c r="QV322" s="379"/>
      <c r="QW322" s="379"/>
      <c r="QX322" s="379"/>
      <c r="QY322" s="379"/>
      <c r="QZ322" s="379"/>
      <c r="RA322" s="379"/>
      <c r="RB322" s="379"/>
      <c r="RC322" s="379"/>
      <c r="RD322" s="379"/>
      <c r="RE322" s="379"/>
      <c r="RF322" s="379"/>
      <c r="RG322" s="379"/>
      <c r="RH322" s="379"/>
      <c r="RI322" s="379"/>
      <c r="RJ322" s="379"/>
      <c r="RK322" s="379"/>
      <c r="RL322" s="379"/>
      <c r="RM322" s="379"/>
      <c r="RN322" s="379"/>
      <c r="RO322" s="379"/>
      <c r="RP322" s="379"/>
      <c r="RQ322" s="379"/>
      <c r="RR322" s="379"/>
      <c r="RS322" s="379"/>
      <c r="RT322" s="379"/>
      <c r="RU322" s="379"/>
      <c r="RV322" s="379"/>
      <c r="RW322" s="379"/>
      <c r="RX322" s="379"/>
      <c r="RY322" s="379"/>
      <c r="RZ322" s="379"/>
      <c r="SA322" s="379"/>
      <c r="SB322" s="379"/>
      <c r="SC322" s="379"/>
      <c r="SD322" s="379"/>
      <c r="SE322" s="379"/>
      <c r="SF322" s="379"/>
      <c r="SG322" s="379"/>
      <c r="SH322" s="379"/>
      <c r="SI322" s="379"/>
      <c r="SJ322" s="379"/>
      <c r="SK322" s="379"/>
      <c r="SL322" s="379"/>
      <c r="SM322" s="379"/>
      <c r="SN322" s="379"/>
      <c r="SO322" s="379"/>
      <c r="SP322" s="379"/>
      <c r="SQ322" s="379"/>
      <c r="SR322" s="379"/>
      <c r="SS322" s="379"/>
      <c r="ST322" s="379"/>
      <c r="SU322" s="379"/>
      <c r="SV322" s="379"/>
      <c r="SW322" s="379"/>
      <c r="SX322" s="379"/>
      <c r="SY322" s="379"/>
      <c r="SZ322" s="379"/>
      <c r="TA322" s="379"/>
      <c r="TB322" s="379"/>
      <c r="TC322" s="379"/>
      <c r="TD322" s="379"/>
      <c r="TE322" s="379"/>
      <c r="TF322" s="379"/>
      <c r="TG322" s="379"/>
      <c r="TH322" s="379"/>
      <c r="TI322" s="379"/>
      <c r="TJ322" s="379"/>
      <c r="TK322" s="379"/>
      <c r="TL322" s="379"/>
      <c r="TM322" s="379"/>
      <c r="TN322" s="379"/>
      <c r="TO322" s="379"/>
      <c r="TP322" s="379"/>
      <c r="TQ322" s="379"/>
      <c r="TR322" s="379"/>
      <c r="TS322" s="379"/>
      <c r="TT322" s="379"/>
      <c r="TU322" s="379"/>
      <c r="TV322" s="379"/>
      <c r="TW322" s="379"/>
      <c r="TX322" s="379"/>
      <c r="TY322" s="379"/>
      <c r="TZ322" s="379"/>
      <c r="UA322" s="379"/>
      <c r="UB322" s="379"/>
      <c r="UC322" s="379"/>
      <c r="UD322" s="379"/>
      <c r="UE322" s="379"/>
      <c r="UF322" s="379"/>
      <c r="UG322" s="379"/>
      <c r="UH322" s="379"/>
      <c r="UI322" s="379"/>
      <c r="UJ322" s="379"/>
      <c r="UK322" s="379"/>
      <c r="UL322" s="379"/>
      <c r="UM322" s="379"/>
      <c r="UN322" s="379"/>
      <c r="UO322" s="379"/>
      <c r="UP322" s="379"/>
      <c r="UQ322" s="379"/>
      <c r="UR322" s="379"/>
      <c r="US322" s="379"/>
      <c r="UT322" s="379"/>
      <c r="UU322" s="379"/>
      <c r="UV322" s="379"/>
      <c r="UW322" s="379"/>
      <c r="UX322" s="379"/>
      <c r="UY322" s="379"/>
      <c r="UZ322" s="379"/>
      <c r="VA322" s="379"/>
      <c r="VB322" s="379"/>
      <c r="VC322" s="379"/>
      <c r="VD322" s="379"/>
      <c r="VE322" s="379"/>
      <c r="VF322" s="379"/>
      <c r="VG322" s="379"/>
      <c r="VH322" s="379"/>
      <c r="VI322" s="379"/>
      <c r="VJ322" s="379"/>
      <c r="VK322" s="379"/>
      <c r="VL322" s="379"/>
      <c r="VM322" s="379"/>
      <c r="VN322" s="379"/>
      <c r="VO322" s="379"/>
      <c r="VP322" s="379"/>
      <c r="VQ322" s="379"/>
      <c r="VR322" s="379"/>
      <c r="VS322" s="379"/>
      <c r="VT322" s="379"/>
      <c r="VU322" s="379"/>
      <c r="VV322" s="379"/>
      <c r="VW322" s="379"/>
      <c r="VX322" s="379"/>
      <c r="VY322" s="379"/>
      <c r="VZ322" s="379"/>
      <c r="WA322" s="379"/>
      <c r="WB322" s="379"/>
      <c r="WC322" s="379"/>
      <c r="WD322" s="379"/>
      <c r="WE322" s="379"/>
      <c r="WF322" s="379"/>
      <c r="WG322" s="379"/>
      <c r="WH322" s="379"/>
      <c r="WI322" s="379"/>
      <c r="WJ322" s="379"/>
      <c r="WK322" s="379"/>
      <c r="WL322" s="379"/>
      <c r="WM322" s="379"/>
      <c r="WN322" s="379"/>
      <c r="WO322" s="379"/>
      <c r="WP322" s="379"/>
      <c r="WQ322" s="379"/>
      <c r="WR322" s="379"/>
      <c r="WS322" s="379"/>
      <c r="WT322" s="379"/>
      <c r="WU322" s="379"/>
      <c r="WV322" s="379"/>
      <c r="WW322" s="379"/>
      <c r="WX322" s="379"/>
      <c r="WY322" s="379"/>
      <c r="WZ322" s="379"/>
      <c r="XA322" s="379"/>
      <c r="XB322" s="379"/>
      <c r="XC322" s="379"/>
      <c r="XD322" s="379"/>
      <c r="XE322" s="379"/>
      <c r="XF322" s="379"/>
      <c r="XG322" s="379"/>
      <c r="XH322" s="379"/>
      <c r="XI322" s="379"/>
      <c r="XJ322" s="379"/>
      <c r="XK322" s="379"/>
      <c r="XL322" s="379"/>
      <c r="XM322" s="379"/>
      <c r="XN322" s="379"/>
      <c r="XO322" s="379"/>
      <c r="XP322" s="379"/>
      <c r="XQ322" s="379"/>
      <c r="XR322" s="379"/>
      <c r="XS322" s="379"/>
      <c r="XT322" s="379"/>
      <c r="XU322" s="379"/>
      <c r="XV322" s="379"/>
      <c r="XW322" s="379"/>
      <c r="XX322" s="379"/>
      <c r="XY322" s="379"/>
      <c r="XZ322" s="379"/>
      <c r="YA322" s="379"/>
      <c r="YB322" s="379"/>
      <c r="YC322" s="379"/>
      <c r="YD322" s="379"/>
      <c r="YE322" s="379"/>
      <c r="YF322" s="379"/>
      <c r="YG322" s="379"/>
      <c r="YH322" s="379"/>
      <c r="YI322" s="379"/>
      <c r="YJ322" s="379"/>
      <c r="YK322" s="379"/>
      <c r="YL322" s="379"/>
      <c r="YM322" s="379"/>
      <c r="YN322" s="379"/>
      <c r="YO322" s="379"/>
      <c r="YP322" s="379"/>
      <c r="YQ322" s="379"/>
      <c r="YR322" s="379"/>
      <c r="YS322" s="379"/>
      <c r="YT322" s="379"/>
      <c r="YU322" s="379"/>
      <c r="YV322" s="379"/>
      <c r="YW322" s="379"/>
      <c r="YX322" s="379"/>
      <c r="YY322" s="379"/>
      <c r="YZ322" s="379"/>
      <c r="ZA322" s="379"/>
      <c r="ZB322" s="379"/>
      <c r="ZC322" s="379"/>
      <c r="ZD322" s="379"/>
      <c r="ZE322" s="379"/>
      <c r="ZF322" s="379"/>
      <c r="ZG322" s="379"/>
      <c r="ZH322" s="379"/>
      <c r="ZI322" s="379"/>
      <c r="ZJ322" s="379"/>
      <c r="ZK322" s="379"/>
      <c r="ZL322" s="379"/>
      <c r="ZM322" s="379"/>
      <c r="ZN322" s="379"/>
      <c r="ZO322" s="379"/>
      <c r="ZP322" s="379"/>
      <c r="ZQ322" s="379"/>
      <c r="ZR322" s="379"/>
      <c r="ZS322" s="379"/>
      <c r="ZT322" s="379"/>
      <c r="ZU322" s="379"/>
      <c r="ZV322" s="379"/>
      <c r="ZW322" s="379"/>
      <c r="ZX322" s="379"/>
      <c r="ZY322" s="379"/>
      <c r="ZZ322" s="379"/>
      <c r="AAA322" s="379"/>
      <c r="AAB322" s="379"/>
      <c r="AAC322" s="379"/>
      <c r="AAD322" s="379"/>
      <c r="AAE322" s="379"/>
      <c r="AAF322" s="379"/>
      <c r="AAG322" s="379"/>
      <c r="AAH322" s="379"/>
      <c r="AAI322" s="379"/>
      <c r="AAJ322" s="379"/>
      <c r="AAK322" s="379"/>
      <c r="AAL322" s="379"/>
      <c r="AAM322" s="379"/>
      <c r="AAN322" s="379"/>
      <c r="AAO322" s="379"/>
      <c r="AAP322" s="379"/>
      <c r="AAQ322" s="379"/>
      <c r="AAR322" s="379"/>
      <c r="AAS322" s="379"/>
      <c r="AAT322" s="379"/>
      <c r="AAU322" s="379"/>
      <c r="AAV322" s="379"/>
      <c r="AAW322" s="379"/>
      <c r="AAX322" s="379"/>
      <c r="AAY322" s="379"/>
      <c r="AAZ322" s="379"/>
      <c r="ABA322" s="379"/>
      <c r="ABB322" s="379"/>
      <c r="ABC322" s="379"/>
      <c r="ABD322" s="379"/>
      <c r="ABE322" s="379"/>
      <c r="ABF322" s="379"/>
      <c r="ABG322" s="379"/>
      <c r="ABH322" s="379"/>
      <c r="ABI322" s="379"/>
      <c r="ABJ322" s="379"/>
      <c r="ABK322" s="379"/>
      <c r="ABL322" s="379"/>
      <c r="ABM322" s="379"/>
      <c r="ABN322" s="379"/>
      <c r="ABO322" s="379"/>
      <c r="ABP322" s="379"/>
      <c r="ABQ322" s="379"/>
      <c r="ABR322" s="379"/>
      <c r="ABS322" s="379"/>
      <c r="ABT322" s="379"/>
      <c r="ABU322" s="379"/>
      <c r="ABV322" s="379"/>
      <c r="ABW322" s="379"/>
      <c r="ABX322" s="379"/>
      <c r="ABY322" s="379"/>
      <c r="ABZ322" s="379"/>
      <c r="ACA322" s="379"/>
      <c r="ACB322" s="379"/>
      <c r="ACC322" s="379"/>
      <c r="ACD322" s="379"/>
      <c r="ACE322" s="379"/>
      <c r="ACF322" s="379"/>
      <c r="ACG322" s="379"/>
      <c r="ACH322" s="379"/>
      <c r="ACI322" s="379"/>
      <c r="ACJ322" s="379"/>
      <c r="ACK322" s="379"/>
      <c r="ACL322" s="379"/>
      <c r="ACM322" s="379"/>
      <c r="ACN322" s="379"/>
      <c r="ACO322" s="379"/>
      <c r="ACP322" s="379"/>
      <c r="ACQ322" s="379"/>
      <c r="ACR322" s="379"/>
      <c r="ACS322" s="379"/>
      <c r="ACT322" s="379"/>
      <c r="ACU322" s="379"/>
      <c r="ACV322" s="379"/>
      <c r="ACW322" s="379"/>
      <c r="ACX322" s="379"/>
      <c r="ACY322" s="379"/>
      <c r="ACZ322" s="379"/>
      <c r="ADA322" s="379"/>
      <c r="ADB322" s="379"/>
      <c r="ADC322" s="379"/>
      <c r="ADD322" s="379"/>
      <c r="ADE322" s="379"/>
      <c r="ADF322" s="379"/>
      <c r="ADG322" s="379"/>
      <c r="ADH322" s="379"/>
      <c r="ADI322" s="379"/>
      <c r="ADJ322" s="379"/>
      <c r="ADK322" s="379"/>
      <c r="ADL322" s="379"/>
      <c r="ADM322" s="379"/>
      <c r="ADN322" s="379"/>
      <c r="ADO322" s="379"/>
      <c r="ADP322" s="379"/>
      <c r="ADQ322" s="379"/>
      <c r="ADR322" s="379"/>
      <c r="ADS322" s="379"/>
      <c r="ADT322" s="379"/>
      <c r="ADU322" s="379"/>
      <c r="ADV322" s="379"/>
      <c r="ADW322" s="379"/>
      <c r="ADX322" s="379"/>
      <c r="ADY322" s="379"/>
      <c r="ADZ322" s="379"/>
      <c r="AEA322" s="379"/>
      <c r="AEB322" s="379"/>
      <c r="AEC322" s="379"/>
      <c r="AED322" s="379"/>
      <c r="AEE322" s="379"/>
      <c r="AEF322" s="379"/>
      <c r="AEG322" s="379"/>
      <c r="AEH322" s="379"/>
      <c r="AEI322" s="379"/>
      <c r="AEJ322" s="379"/>
      <c r="AEK322" s="379"/>
      <c r="AEL322" s="379"/>
      <c r="AEM322" s="379"/>
      <c r="AEN322" s="379"/>
      <c r="AEO322" s="379"/>
      <c r="AEP322" s="379"/>
      <c r="AEQ322" s="379"/>
      <c r="AER322" s="379"/>
      <c r="AES322" s="379"/>
      <c r="AET322" s="379"/>
      <c r="AEU322" s="379"/>
      <c r="AEV322" s="379"/>
      <c r="AEW322" s="379"/>
      <c r="AEX322" s="379"/>
      <c r="AEY322" s="379"/>
      <c r="AEZ322" s="379"/>
      <c r="AFA322" s="379"/>
      <c r="AFB322" s="379"/>
      <c r="AFC322" s="379"/>
      <c r="AFD322" s="379"/>
      <c r="AFE322" s="379"/>
      <c r="AFF322" s="379"/>
      <c r="AFG322" s="379"/>
      <c r="AFH322" s="379"/>
      <c r="AFI322" s="379"/>
      <c r="AFJ322" s="379"/>
      <c r="AFK322" s="379"/>
      <c r="AFL322" s="379"/>
      <c r="AFM322" s="379"/>
      <c r="AFN322" s="379"/>
      <c r="AFO322" s="379"/>
      <c r="AFP322" s="379"/>
      <c r="AFQ322" s="379"/>
      <c r="AFR322" s="379"/>
      <c r="AFS322" s="379"/>
      <c r="AFT322" s="379"/>
      <c r="AFU322" s="379"/>
      <c r="AFV322" s="379"/>
      <c r="AFW322" s="379"/>
      <c r="AFX322" s="379"/>
      <c r="AFY322" s="379"/>
      <c r="AFZ322" s="379"/>
      <c r="AGA322" s="379"/>
      <c r="AGB322" s="379"/>
      <c r="AGC322" s="379"/>
      <c r="AGD322" s="379"/>
      <c r="AGE322" s="379"/>
      <c r="AGF322" s="379"/>
      <c r="AGG322" s="379"/>
      <c r="AGH322" s="379"/>
      <c r="AGI322" s="379"/>
      <c r="AGJ322" s="379"/>
      <c r="AGK322" s="379"/>
      <c r="AGL322" s="379"/>
      <c r="AGM322" s="379"/>
      <c r="AGN322" s="379"/>
      <c r="AGO322" s="379"/>
      <c r="AGP322" s="379"/>
      <c r="AGQ322" s="379"/>
      <c r="AGR322" s="379"/>
      <c r="AGS322" s="379"/>
      <c r="AGT322" s="379"/>
      <c r="AGU322" s="379"/>
      <c r="AGV322" s="379"/>
      <c r="AGW322" s="379"/>
      <c r="AGX322" s="379"/>
      <c r="AGY322" s="379"/>
      <c r="AGZ322" s="379"/>
      <c r="AHA322" s="379"/>
      <c r="AHB322" s="379"/>
      <c r="AHC322" s="379"/>
      <c r="AHD322" s="379"/>
      <c r="AHE322" s="379"/>
      <c r="AHF322" s="379"/>
      <c r="AHG322" s="379"/>
      <c r="AHH322" s="379"/>
      <c r="AHI322" s="379"/>
      <c r="AHJ322" s="379"/>
      <c r="AHK322" s="379"/>
      <c r="AHL322" s="379"/>
      <c r="AHM322" s="379"/>
      <c r="AHN322" s="379"/>
      <c r="AHO322" s="379"/>
      <c r="AHP322" s="379"/>
      <c r="AHQ322" s="379"/>
      <c r="AHR322" s="379"/>
      <c r="AHS322" s="379"/>
      <c r="AHT322" s="379"/>
      <c r="AHU322" s="379"/>
      <c r="AHV322" s="379"/>
      <c r="AHW322" s="379"/>
      <c r="AHX322" s="379"/>
      <c r="AHY322" s="379"/>
      <c r="AHZ322" s="379"/>
      <c r="AIA322" s="379"/>
      <c r="AIB322" s="379"/>
      <c r="AIC322" s="379"/>
      <c r="AID322" s="379"/>
      <c r="AIE322" s="379"/>
      <c r="AIF322" s="379"/>
      <c r="AIG322" s="379"/>
      <c r="AIH322" s="379"/>
      <c r="AII322" s="379"/>
      <c r="AIJ322" s="379"/>
      <c r="AIK322" s="379"/>
      <c r="AIL322" s="379"/>
      <c r="AIM322" s="379"/>
      <c r="AIN322" s="379"/>
      <c r="AIO322" s="379"/>
      <c r="AIP322" s="379"/>
      <c r="AIQ322" s="379"/>
      <c r="AIR322" s="379"/>
      <c r="AIS322" s="379"/>
      <c r="AIT322" s="379"/>
      <c r="AIU322" s="379"/>
      <c r="AIV322" s="379"/>
      <c r="AIW322" s="379"/>
      <c r="AIX322" s="379"/>
      <c r="AIY322" s="379"/>
      <c r="AIZ322" s="379"/>
      <c r="AJA322" s="379"/>
      <c r="AJB322" s="379"/>
      <c r="AJC322" s="379"/>
      <c r="AJD322" s="379"/>
      <c r="AJE322" s="379"/>
      <c r="AJF322" s="379"/>
      <c r="AJG322" s="379"/>
      <c r="AJH322" s="379"/>
      <c r="AJI322" s="379"/>
      <c r="AJJ322" s="379"/>
      <c r="AJK322" s="379"/>
      <c r="AJL322" s="379"/>
      <c r="AJM322" s="379"/>
      <c r="AJN322" s="379"/>
      <c r="AJO322" s="379"/>
      <c r="AJP322" s="379"/>
      <c r="AJQ322" s="379"/>
      <c r="AJR322" s="379"/>
      <c r="AJS322" s="379"/>
      <c r="AJT322" s="379"/>
      <c r="AJU322" s="379"/>
      <c r="AJV322" s="379"/>
      <c r="AJW322" s="379"/>
      <c r="AJX322" s="379"/>
      <c r="AJY322" s="379"/>
      <c r="AJZ322" s="379"/>
      <c r="AKA322" s="379"/>
      <c r="AKB322" s="379"/>
      <c r="AKC322" s="379"/>
      <c r="AKD322" s="379"/>
      <c r="AKE322" s="379"/>
      <c r="AKF322" s="379"/>
      <c r="AKG322" s="379"/>
      <c r="AKH322" s="379"/>
      <c r="AKI322" s="379"/>
      <c r="AKJ322" s="379"/>
      <c r="AKK322" s="379"/>
      <c r="AKL322" s="379"/>
      <c r="AKM322" s="379"/>
      <c r="AKN322" s="379"/>
      <c r="AKO322" s="379"/>
      <c r="AKP322" s="379"/>
      <c r="AKQ322" s="379"/>
      <c r="AKR322" s="379"/>
      <c r="AKS322" s="379"/>
      <c r="AKT322" s="379"/>
      <c r="AKU322" s="379"/>
      <c r="AKV322" s="379"/>
      <c r="AKW322" s="379"/>
      <c r="AKX322" s="379"/>
      <c r="AKY322" s="379"/>
      <c r="AKZ322" s="379"/>
      <c r="ALA322" s="379"/>
      <c r="ALB322" s="379"/>
      <c r="ALC322" s="379"/>
      <c r="ALD322" s="379"/>
      <c r="ALE322" s="379"/>
      <c r="ALF322" s="379"/>
      <c r="ALG322" s="379"/>
      <c r="ALH322" s="379"/>
      <c r="ALI322" s="379"/>
      <c r="ALJ322" s="379"/>
      <c r="ALK322" s="379"/>
      <c r="ALL322" s="379"/>
      <c r="ALM322" s="379"/>
      <c r="ALN322" s="379"/>
      <c r="ALO322" s="379"/>
      <c r="ALP322" s="379"/>
      <c r="ALQ322" s="379"/>
      <c r="ALR322" s="379"/>
      <c r="ALS322" s="379"/>
      <c r="ALT322" s="379"/>
      <c r="ALU322" s="379"/>
      <c r="ALV322" s="379"/>
      <c r="ALW322" s="379"/>
      <c r="ALX322" s="379"/>
      <c r="ALY322" s="379"/>
      <c r="ALZ322" s="379"/>
      <c r="AMA322" s="379"/>
      <c r="AMB322" s="379"/>
      <c r="AMC322" s="379"/>
      <c r="AMD322" s="379"/>
      <c r="AME322" s="379"/>
      <c r="AMF322" s="379"/>
      <c r="AMG322" s="379"/>
      <c r="AMH322" s="379"/>
      <c r="AMI322" s="379"/>
      <c r="AMJ322" s="379"/>
      <c r="AMK322" s="379"/>
      <c r="AML322" s="379"/>
      <c r="AMM322" s="379"/>
      <c r="AMN322" s="379"/>
      <c r="AMO322" s="379"/>
      <c r="AMP322" s="379"/>
      <c r="AMQ322" s="379"/>
      <c r="AMR322" s="379"/>
      <c r="AMS322" s="379"/>
      <c r="AMT322" s="379"/>
      <c r="AMU322" s="379"/>
    </row>
    <row r="323" spans="1:1035" s="343" customFormat="1" ht="15" x14ac:dyDescent="0.25">
      <c r="A323" s="664">
        <v>45583</v>
      </c>
      <c r="B323" s="665">
        <v>0</v>
      </c>
      <c r="C323" s="666">
        <v>0.26600000000000001</v>
      </c>
      <c r="D323" s="667">
        <v>45614</v>
      </c>
      <c r="E323" s="668">
        <v>0</v>
      </c>
      <c r="F323" s="668">
        <v>0.26900000000000002</v>
      </c>
      <c r="G323" s="669">
        <v>45644</v>
      </c>
      <c r="H323" s="665">
        <v>0</v>
      </c>
      <c r="I323" s="665">
        <v>0.22500000000000001</v>
      </c>
      <c r="J323" s="667">
        <v>45675</v>
      </c>
      <c r="K323" s="668">
        <v>0</v>
      </c>
      <c r="L323" s="670">
        <v>0.21099999999999999</v>
      </c>
      <c r="M323" s="671">
        <v>45706</v>
      </c>
      <c r="N323" s="665">
        <v>0</v>
      </c>
      <c r="O323" s="665">
        <v>0.21099999999999999</v>
      </c>
      <c r="P323" s="672">
        <v>45734</v>
      </c>
      <c r="Q323" s="673">
        <v>18.2</v>
      </c>
      <c r="R323" s="674">
        <v>0.41399999999999998</v>
      </c>
      <c r="S323" s="678">
        <v>45765</v>
      </c>
      <c r="T323" s="676">
        <v>0</v>
      </c>
      <c r="U323" s="688">
        <v>0.82099999999999995</v>
      </c>
      <c r="V323" s="675">
        <v>45795</v>
      </c>
      <c r="W323" s="676">
        <v>0</v>
      </c>
      <c r="X323" s="677">
        <v>1.385</v>
      </c>
      <c r="Y323" s="678">
        <v>45826</v>
      </c>
      <c r="Z323" s="676">
        <v>0</v>
      </c>
      <c r="AA323" s="689">
        <v>1.536</v>
      </c>
      <c r="AB323" s="679">
        <v>45856</v>
      </c>
      <c r="AC323" s="658"/>
      <c r="AD323" s="658"/>
      <c r="AE323" s="652">
        <v>0</v>
      </c>
      <c r="AF323" s="687">
        <v>0.34599999999999997</v>
      </c>
      <c r="AG323" s="681">
        <v>45887</v>
      </c>
      <c r="AH323" s="681"/>
      <c r="AI323" s="681"/>
      <c r="AJ323" s="381">
        <v>0</v>
      </c>
      <c r="AK323" s="381">
        <v>0.22600000000000001</v>
      </c>
      <c r="AL323" s="383">
        <v>0.14699999999999999</v>
      </c>
      <c r="AM323" s="686"/>
      <c r="AN323" s="686"/>
      <c r="AO323" s="683">
        <v>45918</v>
      </c>
      <c r="AP323" s="652">
        <v>0</v>
      </c>
      <c r="AQ323" s="684">
        <v>0.17399999999999999</v>
      </c>
      <c r="AR323" s="685"/>
      <c r="AS323" s="685"/>
      <c r="AT323" s="379"/>
      <c r="AU323" s="379"/>
      <c r="AV323" s="379"/>
      <c r="AW323" s="379"/>
      <c r="AX323" s="379"/>
      <c r="AY323" s="379"/>
      <c r="AZ323" s="379"/>
      <c r="BA323" s="379"/>
      <c r="BB323" s="379"/>
      <c r="BC323" s="379"/>
      <c r="BD323" s="379"/>
      <c r="BE323" s="379"/>
      <c r="BF323" s="379"/>
      <c r="BG323" s="379"/>
      <c r="BH323" s="379"/>
      <c r="BI323" s="379"/>
      <c r="BJ323" s="379"/>
      <c r="BK323" s="379"/>
      <c r="BL323" s="379"/>
      <c r="BM323" s="379"/>
      <c r="BN323" s="379"/>
      <c r="BO323" s="379"/>
      <c r="BP323" s="379"/>
      <c r="BQ323" s="379"/>
      <c r="BR323" s="379"/>
      <c r="BS323" s="379"/>
      <c r="BT323" s="379"/>
      <c r="BU323" s="379"/>
      <c r="BV323" s="379"/>
      <c r="BW323" s="379"/>
      <c r="BX323" s="379"/>
      <c r="BY323" s="379"/>
      <c r="BZ323" s="379"/>
      <c r="CA323" s="379"/>
      <c r="CB323" s="379"/>
      <c r="CC323" s="379"/>
      <c r="CD323" s="379"/>
      <c r="CE323" s="379"/>
      <c r="CF323" s="379"/>
      <c r="CG323" s="379"/>
      <c r="CH323" s="379"/>
      <c r="CI323" s="379"/>
      <c r="CJ323" s="379"/>
      <c r="CK323" s="379"/>
      <c r="CL323" s="379"/>
      <c r="CM323" s="379"/>
      <c r="CN323" s="379"/>
      <c r="CO323" s="379"/>
      <c r="CP323" s="379"/>
      <c r="CQ323" s="379"/>
      <c r="CR323" s="379"/>
      <c r="CS323" s="379"/>
      <c r="CT323" s="379"/>
      <c r="CU323" s="379"/>
      <c r="CV323" s="379"/>
      <c r="CW323" s="379"/>
      <c r="CX323" s="379"/>
      <c r="CY323" s="379"/>
      <c r="CZ323" s="379"/>
      <c r="DA323" s="379"/>
      <c r="DB323" s="379"/>
      <c r="DC323" s="379"/>
      <c r="DD323" s="379"/>
      <c r="DE323" s="379"/>
      <c r="DF323" s="379"/>
      <c r="DG323" s="379"/>
      <c r="DH323" s="379"/>
      <c r="DI323" s="379"/>
      <c r="DJ323" s="379"/>
      <c r="DK323" s="379"/>
      <c r="DL323" s="379"/>
      <c r="DM323" s="379"/>
      <c r="DN323" s="379"/>
      <c r="DO323" s="379"/>
      <c r="DP323" s="379"/>
      <c r="DQ323" s="379"/>
      <c r="DR323" s="379"/>
      <c r="DS323" s="379"/>
      <c r="DT323" s="379"/>
      <c r="DU323" s="379"/>
      <c r="DV323" s="379"/>
      <c r="DW323" s="379"/>
      <c r="DX323" s="379"/>
      <c r="DY323" s="379"/>
      <c r="DZ323" s="379"/>
      <c r="EA323" s="379"/>
      <c r="EB323" s="379"/>
      <c r="EC323" s="379"/>
      <c r="ED323" s="379"/>
      <c r="EE323" s="379"/>
      <c r="EF323" s="379"/>
      <c r="EG323" s="379"/>
      <c r="EH323" s="379"/>
      <c r="EI323" s="379"/>
      <c r="EJ323" s="379"/>
      <c r="EK323" s="379"/>
      <c r="EL323" s="379"/>
      <c r="EM323" s="379"/>
      <c r="EN323" s="379"/>
      <c r="EO323" s="379"/>
      <c r="EP323" s="379"/>
      <c r="EQ323" s="379"/>
      <c r="ER323" s="379"/>
      <c r="ES323" s="379"/>
      <c r="ET323" s="379"/>
      <c r="EU323" s="379"/>
      <c r="EV323" s="379"/>
      <c r="EW323" s="379"/>
      <c r="EX323" s="379"/>
      <c r="EY323" s="379"/>
      <c r="EZ323" s="379"/>
      <c r="FA323" s="379"/>
      <c r="FB323" s="379"/>
      <c r="FC323" s="379"/>
      <c r="FD323" s="379"/>
      <c r="FE323" s="379"/>
      <c r="FF323" s="379"/>
      <c r="FG323" s="379"/>
      <c r="FH323" s="379"/>
      <c r="FI323" s="379"/>
      <c r="FJ323" s="379"/>
      <c r="FK323" s="379"/>
      <c r="FL323" s="379"/>
      <c r="FM323" s="379"/>
      <c r="FN323" s="379"/>
      <c r="FO323" s="379"/>
      <c r="FP323" s="379"/>
      <c r="FQ323" s="379"/>
      <c r="FR323" s="379"/>
      <c r="FS323" s="379"/>
      <c r="FT323" s="379"/>
      <c r="FU323" s="379"/>
      <c r="FV323" s="379"/>
      <c r="FW323" s="379"/>
      <c r="FX323" s="379"/>
      <c r="FY323" s="379"/>
      <c r="FZ323" s="379"/>
      <c r="GA323" s="379"/>
      <c r="GB323" s="379"/>
      <c r="GC323" s="379"/>
      <c r="GD323" s="379"/>
      <c r="GE323" s="379"/>
      <c r="GF323" s="379"/>
      <c r="GG323" s="379"/>
      <c r="GH323" s="379"/>
      <c r="GI323" s="379"/>
      <c r="GJ323" s="379"/>
      <c r="GK323" s="379"/>
      <c r="GL323" s="379"/>
      <c r="GM323" s="379"/>
      <c r="GN323" s="379"/>
      <c r="GO323" s="379"/>
      <c r="GP323" s="379"/>
      <c r="GQ323" s="379"/>
      <c r="GR323" s="379"/>
      <c r="GS323" s="379"/>
      <c r="GT323" s="379"/>
      <c r="GU323" s="379"/>
      <c r="GV323" s="379"/>
      <c r="GW323" s="379"/>
      <c r="GX323" s="379"/>
      <c r="GY323" s="379"/>
      <c r="GZ323" s="379"/>
      <c r="HA323" s="379"/>
      <c r="HB323" s="379"/>
      <c r="HC323" s="379"/>
      <c r="HD323" s="379"/>
      <c r="HE323" s="379"/>
      <c r="HF323" s="379"/>
      <c r="HG323" s="379"/>
      <c r="HH323" s="379"/>
      <c r="HI323" s="379"/>
      <c r="HJ323" s="379"/>
      <c r="HK323" s="379"/>
      <c r="HL323" s="379"/>
      <c r="HM323" s="379"/>
      <c r="HN323" s="379"/>
      <c r="HO323" s="379"/>
      <c r="HP323" s="379"/>
      <c r="HQ323" s="379"/>
      <c r="HR323" s="379"/>
      <c r="HS323" s="379"/>
      <c r="HT323" s="379"/>
      <c r="HU323" s="379"/>
      <c r="HV323" s="379"/>
      <c r="HW323" s="379"/>
      <c r="HX323" s="379"/>
      <c r="HY323" s="379"/>
      <c r="HZ323" s="379"/>
      <c r="IA323" s="379"/>
      <c r="IB323" s="379"/>
      <c r="IC323" s="379"/>
      <c r="ID323" s="379"/>
      <c r="IE323" s="379"/>
      <c r="IF323" s="379"/>
      <c r="IG323" s="379"/>
      <c r="IH323" s="379"/>
      <c r="II323" s="379"/>
      <c r="IJ323" s="379"/>
      <c r="IK323" s="379"/>
      <c r="IL323" s="379"/>
      <c r="IM323" s="379"/>
      <c r="IN323" s="379"/>
      <c r="IO323" s="379"/>
      <c r="IP323" s="379"/>
      <c r="IQ323" s="379"/>
      <c r="IR323" s="379"/>
      <c r="IS323" s="379"/>
      <c r="IT323" s="379"/>
      <c r="IU323" s="379"/>
      <c r="IV323" s="379"/>
      <c r="IW323" s="379"/>
      <c r="IX323" s="379"/>
      <c r="IY323" s="379"/>
      <c r="IZ323" s="379"/>
      <c r="JA323" s="379"/>
      <c r="JB323" s="379"/>
      <c r="JC323" s="379"/>
      <c r="JD323" s="379"/>
      <c r="JE323" s="379"/>
      <c r="JF323" s="379"/>
      <c r="JG323" s="379"/>
      <c r="JH323" s="379"/>
      <c r="JI323" s="379"/>
      <c r="JJ323" s="379"/>
      <c r="JK323" s="379"/>
      <c r="JL323" s="379"/>
      <c r="JM323" s="379"/>
      <c r="JN323" s="379"/>
      <c r="JO323" s="379"/>
      <c r="JP323" s="379"/>
      <c r="JQ323" s="379"/>
      <c r="JR323" s="379"/>
      <c r="JS323" s="379"/>
      <c r="JT323" s="379"/>
      <c r="JU323" s="379"/>
      <c r="JV323" s="379"/>
      <c r="JW323" s="379"/>
      <c r="JX323" s="379"/>
      <c r="JY323" s="379"/>
      <c r="JZ323" s="379"/>
      <c r="KA323" s="379"/>
      <c r="KB323" s="379"/>
      <c r="KC323" s="379"/>
      <c r="KD323" s="379"/>
      <c r="KE323" s="379"/>
      <c r="KF323" s="379"/>
      <c r="KG323" s="379"/>
      <c r="KH323" s="379"/>
      <c r="KI323" s="379"/>
      <c r="KJ323" s="379"/>
      <c r="KK323" s="379"/>
      <c r="KL323" s="379"/>
      <c r="KM323" s="379"/>
      <c r="KN323" s="379"/>
      <c r="KO323" s="379"/>
      <c r="KP323" s="379"/>
      <c r="KQ323" s="379"/>
      <c r="KR323" s="379"/>
      <c r="KS323" s="379"/>
      <c r="KT323" s="379"/>
      <c r="KU323" s="379"/>
      <c r="KV323" s="379"/>
      <c r="KW323" s="379"/>
      <c r="KX323" s="379"/>
      <c r="KY323" s="379"/>
      <c r="KZ323" s="379"/>
      <c r="LA323" s="379"/>
      <c r="LB323" s="379"/>
      <c r="LC323" s="379"/>
      <c r="LD323" s="379"/>
      <c r="LE323" s="379"/>
      <c r="LF323" s="379"/>
      <c r="LG323" s="379"/>
      <c r="LH323" s="379"/>
      <c r="LI323" s="379"/>
      <c r="LJ323" s="379"/>
      <c r="LK323" s="379"/>
      <c r="LL323" s="379"/>
      <c r="LM323" s="379"/>
      <c r="LN323" s="379"/>
      <c r="LO323" s="379"/>
      <c r="LP323" s="379"/>
      <c r="LQ323" s="379"/>
      <c r="LR323" s="379"/>
      <c r="LS323" s="379"/>
      <c r="LT323" s="379"/>
      <c r="LU323" s="379"/>
      <c r="LV323" s="379"/>
      <c r="LW323" s="379"/>
      <c r="LX323" s="379"/>
      <c r="LY323" s="379"/>
      <c r="LZ323" s="379"/>
      <c r="MA323" s="379"/>
      <c r="MB323" s="379"/>
      <c r="MC323" s="379"/>
      <c r="MD323" s="379"/>
      <c r="ME323" s="379"/>
      <c r="MF323" s="379"/>
      <c r="MG323" s="379"/>
      <c r="MH323" s="379"/>
      <c r="MI323" s="379"/>
      <c r="MJ323" s="379"/>
      <c r="MK323" s="379"/>
      <c r="ML323" s="379"/>
      <c r="MM323" s="379"/>
      <c r="MN323" s="379"/>
      <c r="MO323" s="379"/>
      <c r="MP323" s="379"/>
      <c r="MQ323" s="379"/>
      <c r="MR323" s="379"/>
      <c r="MS323" s="379"/>
      <c r="MT323" s="379"/>
      <c r="MU323" s="379"/>
      <c r="MV323" s="379"/>
      <c r="MW323" s="379"/>
      <c r="MX323" s="379"/>
      <c r="MY323" s="379"/>
      <c r="MZ323" s="379"/>
      <c r="NA323" s="379"/>
      <c r="NB323" s="379"/>
      <c r="NC323" s="379"/>
      <c r="ND323" s="379"/>
      <c r="NE323" s="379"/>
      <c r="NF323" s="379"/>
      <c r="NG323" s="379"/>
      <c r="NH323" s="379"/>
      <c r="NI323" s="379"/>
      <c r="NJ323" s="379"/>
      <c r="NK323" s="379"/>
      <c r="NL323" s="379"/>
      <c r="NM323" s="379"/>
      <c r="NN323" s="379"/>
      <c r="NO323" s="379"/>
      <c r="NP323" s="379"/>
      <c r="NQ323" s="379"/>
      <c r="NR323" s="379"/>
      <c r="NS323" s="379"/>
      <c r="NT323" s="379"/>
      <c r="NU323" s="379"/>
      <c r="NV323" s="379"/>
      <c r="NW323" s="379"/>
      <c r="NX323" s="379"/>
      <c r="NY323" s="379"/>
      <c r="NZ323" s="379"/>
      <c r="OA323" s="379"/>
      <c r="OB323" s="379"/>
      <c r="OC323" s="379"/>
      <c r="OD323" s="379"/>
      <c r="OE323" s="379"/>
      <c r="OF323" s="379"/>
      <c r="OG323" s="379"/>
      <c r="OH323" s="379"/>
      <c r="OI323" s="379"/>
      <c r="OJ323" s="379"/>
      <c r="OK323" s="379"/>
      <c r="OL323" s="379"/>
      <c r="OM323" s="379"/>
      <c r="ON323" s="379"/>
      <c r="OO323" s="379"/>
      <c r="OP323" s="379"/>
      <c r="OQ323" s="379"/>
      <c r="OR323" s="379"/>
      <c r="OS323" s="379"/>
      <c r="OT323" s="379"/>
      <c r="OU323" s="379"/>
      <c r="OV323" s="379"/>
      <c r="OW323" s="379"/>
      <c r="OX323" s="379"/>
      <c r="OY323" s="379"/>
      <c r="OZ323" s="379"/>
      <c r="PA323" s="379"/>
      <c r="PB323" s="379"/>
      <c r="PC323" s="379"/>
      <c r="PD323" s="379"/>
      <c r="PE323" s="379"/>
      <c r="PF323" s="379"/>
      <c r="PG323" s="379"/>
      <c r="PH323" s="379"/>
      <c r="PI323" s="379"/>
      <c r="PJ323" s="379"/>
      <c r="PK323" s="379"/>
      <c r="PL323" s="379"/>
      <c r="PM323" s="379"/>
      <c r="PN323" s="379"/>
      <c r="PO323" s="379"/>
      <c r="PP323" s="379"/>
      <c r="PQ323" s="379"/>
      <c r="PR323" s="379"/>
      <c r="PS323" s="379"/>
      <c r="PT323" s="379"/>
      <c r="PU323" s="379"/>
      <c r="PV323" s="379"/>
      <c r="PW323" s="379"/>
      <c r="PX323" s="379"/>
      <c r="PY323" s="379"/>
      <c r="PZ323" s="379"/>
      <c r="QA323" s="379"/>
      <c r="QB323" s="379"/>
      <c r="QC323" s="379"/>
      <c r="QD323" s="379"/>
      <c r="QE323" s="379"/>
      <c r="QF323" s="379"/>
      <c r="QG323" s="379"/>
      <c r="QH323" s="379"/>
      <c r="QI323" s="379"/>
      <c r="QJ323" s="379"/>
      <c r="QK323" s="379"/>
      <c r="QL323" s="379"/>
      <c r="QM323" s="379"/>
      <c r="QN323" s="379"/>
      <c r="QO323" s="379"/>
      <c r="QP323" s="379"/>
      <c r="QQ323" s="379"/>
      <c r="QR323" s="379"/>
      <c r="QS323" s="379"/>
      <c r="QT323" s="379"/>
      <c r="QU323" s="379"/>
      <c r="QV323" s="379"/>
      <c r="QW323" s="379"/>
      <c r="QX323" s="379"/>
      <c r="QY323" s="379"/>
      <c r="QZ323" s="379"/>
      <c r="RA323" s="379"/>
      <c r="RB323" s="379"/>
      <c r="RC323" s="379"/>
      <c r="RD323" s="379"/>
      <c r="RE323" s="379"/>
      <c r="RF323" s="379"/>
      <c r="RG323" s="379"/>
      <c r="RH323" s="379"/>
      <c r="RI323" s="379"/>
      <c r="RJ323" s="379"/>
      <c r="RK323" s="379"/>
      <c r="RL323" s="379"/>
      <c r="RM323" s="379"/>
      <c r="RN323" s="379"/>
      <c r="RO323" s="379"/>
      <c r="RP323" s="379"/>
      <c r="RQ323" s="379"/>
      <c r="RR323" s="379"/>
      <c r="RS323" s="379"/>
      <c r="RT323" s="379"/>
      <c r="RU323" s="379"/>
      <c r="RV323" s="379"/>
      <c r="RW323" s="379"/>
      <c r="RX323" s="379"/>
      <c r="RY323" s="379"/>
      <c r="RZ323" s="379"/>
      <c r="SA323" s="379"/>
      <c r="SB323" s="379"/>
      <c r="SC323" s="379"/>
      <c r="SD323" s="379"/>
      <c r="SE323" s="379"/>
      <c r="SF323" s="379"/>
      <c r="SG323" s="379"/>
      <c r="SH323" s="379"/>
      <c r="SI323" s="379"/>
      <c r="SJ323" s="379"/>
      <c r="SK323" s="379"/>
      <c r="SL323" s="379"/>
      <c r="SM323" s="379"/>
      <c r="SN323" s="379"/>
      <c r="SO323" s="379"/>
      <c r="SP323" s="379"/>
      <c r="SQ323" s="379"/>
      <c r="SR323" s="379"/>
      <c r="SS323" s="379"/>
      <c r="ST323" s="379"/>
      <c r="SU323" s="379"/>
      <c r="SV323" s="379"/>
      <c r="SW323" s="379"/>
      <c r="SX323" s="379"/>
      <c r="SY323" s="379"/>
      <c r="SZ323" s="379"/>
      <c r="TA323" s="379"/>
      <c r="TB323" s="379"/>
      <c r="TC323" s="379"/>
      <c r="TD323" s="379"/>
      <c r="TE323" s="379"/>
      <c r="TF323" s="379"/>
      <c r="TG323" s="379"/>
      <c r="TH323" s="379"/>
      <c r="TI323" s="379"/>
      <c r="TJ323" s="379"/>
      <c r="TK323" s="379"/>
      <c r="TL323" s="379"/>
      <c r="TM323" s="379"/>
      <c r="TN323" s="379"/>
      <c r="TO323" s="379"/>
      <c r="TP323" s="379"/>
      <c r="TQ323" s="379"/>
      <c r="TR323" s="379"/>
      <c r="TS323" s="379"/>
      <c r="TT323" s="379"/>
      <c r="TU323" s="379"/>
      <c r="TV323" s="379"/>
      <c r="TW323" s="379"/>
      <c r="TX323" s="379"/>
      <c r="TY323" s="379"/>
      <c r="TZ323" s="379"/>
      <c r="UA323" s="379"/>
      <c r="UB323" s="379"/>
      <c r="UC323" s="379"/>
      <c r="UD323" s="379"/>
      <c r="UE323" s="379"/>
      <c r="UF323" s="379"/>
      <c r="UG323" s="379"/>
      <c r="UH323" s="379"/>
      <c r="UI323" s="379"/>
      <c r="UJ323" s="379"/>
      <c r="UK323" s="379"/>
      <c r="UL323" s="379"/>
      <c r="UM323" s="379"/>
      <c r="UN323" s="379"/>
      <c r="UO323" s="379"/>
      <c r="UP323" s="379"/>
      <c r="UQ323" s="379"/>
      <c r="UR323" s="379"/>
      <c r="US323" s="379"/>
      <c r="UT323" s="379"/>
      <c r="UU323" s="379"/>
      <c r="UV323" s="379"/>
      <c r="UW323" s="379"/>
      <c r="UX323" s="379"/>
      <c r="UY323" s="379"/>
      <c r="UZ323" s="379"/>
      <c r="VA323" s="379"/>
      <c r="VB323" s="379"/>
      <c r="VC323" s="379"/>
      <c r="VD323" s="379"/>
      <c r="VE323" s="379"/>
      <c r="VF323" s="379"/>
      <c r="VG323" s="379"/>
      <c r="VH323" s="379"/>
      <c r="VI323" s="379"/>
      <c r="VJ323" s="379"/>
      <c r="VK323" s="379"/>
      <c r="VL323" s="379"/>
      <c r="VM323" s="379"/>
      <c r="VN323" s="379"/>
      <c r="VO323" s="379"/>
      <c r="VP323" s="379"/>
      <c r="VQ323" s="379"/>
      <c r="VR323" s="379"/>
      <c r="VS323" s="379"/>
      <c r="VT323" s="379"/>
      <c r="VU323" s="379"/>
      <c r="VV323" s="379"/>
      <c r="VW323" s="379"/>
      <c r="VX323" s="379"/>
      <c r="VY323" s="379"/>
      <c r="VZ323" s="379"/>
      <c r="WA323" s="379"/>
      <c r="WB323" s="379"/>
      <c r="WC323" s="379"/>
      <c r="WD323" s="379"/>
      <c r="WE323" s="379"/>
      <c r="WF323" s="379"/>
      <c r="WG323" s="379"/>
      <c r="WH323" s="379"/>
      <c r="WI323" s="379"/>
      <c r="WJ323" s="379"/>
      <c r="WK323" s="379"/>
      <c r="WL323" s="379"/>
      <c r="WM323" s="379"/>
      <c r="WN323" s="379"/>
      <c r="WO323" s="379"/>
      <c r="WP323" s="379"/>
      <c r="WQ323" s="379"/>
      <c r="WR323" s="379"/>
      <c r="WS323" s="379"/>
      <c r="WT323" s="379"/>
      <c r="WU323" s="379"/>
      <c r="WV323" s="379"/>
      <c r="WW323" s="379"/>
      <c r="WX323" s="379"/>
      <c r="WY323" s="379"/>
      <c r="WZ323" s="379"/>
      <c r="XA323" s="379"/>
      <c r="XB323" s="379"/>
      <c r="XC323" s="379"/>
      <c r="XD323" s="379"/>
      <c r="XE323" s="379"/>
      <c r="XF323" s="379"/>
      <c r="XG323" s="379"/>
      <c r="XH323" s="379"/>
      <c r="XI323" s="379"/>
      <c r="XJ323" s="379"/>
      <c r="XK323" s="379"/>
      <c r="XL323" s="379"/>
      <c r="XM323" s="379"/>
      <c r="XN323" s="379"/>
      <c r="XO323" s="379"/>
      <c r="XP323" s="379"/>
      <c r="XQ323" s="379"/>
      <c r="XR323" s="379"/>
      <c r="XS323" s="379"/>
      <c r="XT323" s="379"/>
      <c r="XU323" s="379"/>
      <c r="XV323" s="379"/>
      <c r="XW323" s="379"/>
      <c r="XX323" s="379"/>
      <c r="XY323" s="379"/>
      <c r="XZ323" s="379"/>
      <c r="YA323" s="379"/>
      <c r="YB323" s="379"/>
      <c r="YC323" s="379"/>
      <c r="YD323" s="379"/>
      <c r="YE323" s="379"/>
      <c r="YF323" s="379"/>
      <c r="YG323" s="379"/>
      <c r="YH323" s="379"/>
      <c r="YI323" s="379"/>
      <c r="YJ323" s="379"/>
      <c r="YK323" s="379"/>
      <c r="YL323" s="379"/>
      <c r="YM323" s="379"/>
      <c r="YN323" s="379"/>
      <c r="YO323" s="379"/>
      <c r="YP323" s="379"/>
      <c r="YQ323" s="379"/>
      <c r="YR323" s="379"/>
      <c r="YS323" s="379"/>
      <c r="YT323" s="379"/>
      <c r="YU323" s="379"/>
      <c r="YV323" s="379"/>
      <c r="YW323" s="379"/>
      <c r="YX323" s="379"/>
      <c r="YY323" s="379"/>
      <c r="YZ323" s="379"/>
      <c r="ZA323" s="379"/>
      <c r="ZB323" s="379"/>
      <c r="ZC323" s="379"/>
      <c r="ZD323" s="379"/>
      <c r="ZE323" s="379"/>
      <c r="ZF323" s="379"/>
      <c r="ZG323" s="379"/>
      <c r="ZH323" s="379"/>
      <c r="ZI323" s="379"/>
      <c r="ZJ323" s="379"/>
      <c r="ZK323" s="379"/>
      <c r="ZL323" s="379"/>
      <c r="ZM323" s="379"/>
      <c r="ZN323" s="379"/>
      <c r="ZO323" s="379"/>
      <c r="ZP323" s="379"/>
      <c r="ZQ323" s="379"/>
      <c r="ZR323" s="379"/>
      <c r="ZS323" s="379"/>
      <c r="ZT323" s="379"/>
      <c r="ZU323" s="379"/>
      <c r="ZV323" s="379"/>
      <c r="ZW323" s="379"/>
      <c r="ZX323" s="379"/>
      <c r="ZY323" s="379"/>
      <c r="ZZ323" s="379"/>
      <c r="AAA323" s="379"/>
      <c r="AAB323" s="379"/>
      <c r="AAC323" s="379"/>
      <c r="AAD323" s="379"/>
      <c r="AAE323" s="379"/>
      <c r="AAF323" s="379"/>
      <c r="AAG323" s="379"/>
      <c r="AAH323" s="379"/>
      <c r="AAI323" s="379"/>
      <c r="AAJ323" s="379"/>
      <c r="AAK323" s="379"/>
      <c r="AAL323" s="379"/>
      <c r="AAM323" s="379"/>
      <c r="AAN323" s="379"/>
      <c r="AAO323" s="379"/>
      <c r="AAP323" s="379"/>
      <c r="AAQ323" s="379"/>
      <c r="AAR323" s="379"/>
      <c r="AAS323" s="379"/>
      <c r="AAT323" s="379"/>
      <c r="AAU323" s="379"/>
      <c r="AAV323" s="379"/>
      <c r="AAW323" s="379"/>
      <c r="AAX323" s="379"/>
      <c r="AAY323" s="379"/>
      <c r="AAZ323" s="379"/>
      <c r="ABA323" s="379"/>
      <c r="ABB323" s="379"/>
      <c r="ABC323" s="379"/>
      <c r="ABD323" s="379"/>
      <c r="ABE323" s="379"/>
      <c r="ABF323" s="379"/>
      <c r="ABG323" s="379"/>
      <c r="ABH323" s="379"/>
      <c r="ABI323" s="379"/>
      <c r="ABJ323" s="379"/>
      <c r="ABK323" s="379"/>
      <c r="ABL323" s="379"/>
      <c r="ABM323" s="379"/>
      <c r="ABN323" s="379"/>
      <c r="ABO323" s="379"/>
      <c r="ABP323" s="379"/>
      <c r="ABQ323" s="379"/>
      <c r="ABR323" s="379"/>
      <c r="ABS323" s="379"/>
      <c r="ABT323" s="379"/>
      <c r="ABU323" s="379"/>
      <c r="ABV323" s="379"/>
      <c r="ABW323" s="379"/>
      <c r="ABX323" s="379"/>
      <c r="ABY323" s="379"/>
      <c r="ABZ323" s="379"/>
      <c r="ACA323" s="379"/>
      <c r="ACB323" s="379"/>
      <c r="ACC323" s="379"/>
      <c r="ACD323" s="379"/>
      <c r="ACE323" s="379"/>
      <c r="ACF323" s="379"/>
      <c r="ACG323" s="379"/>
      <c r="ACH323" s="379"/>
      <c r="ACI323" s="379"/>
      <c r="ACJ323" s="379"/>
      <c r="ACK323" s="379"/>
      <c r="ACL323" s="379"/>
      <c r="ACM323" s="379"/>
      <c r="ACN323" s="379"/>
      <c r="ACO323" s="379"/>
      <c r="ACP323" s="379"/>
      <c r="ACQ323" s="379"/>
      <c r="ACR323" s="379"/>
      <c r="ACS323" s="379"/>
      <c r="ACT323" s="379"/>
      <c r="ACU323" s="379"/>
      <c r="ACV323" s="379"/>
      <c r="ACW323" s="379"/>
      <c r="ACX323" s="379"/>
      <c r="ACY323" s="379"/>
      <c r="ACZ323" s="379"/>
      <c r="ADA323" s="379"/>
      <c r="ADB323" s="379"/>
      <c r="ADC323" s="379"/>
      <c r="ADD323" s="379"/>
      <c r="ADE323" s="379"/>
      <c r="ADF323" s="379"/>
      <c r="ADG323" s="379"/>
      <c r="ADH323" s="379"/>
      <c r="ADI323" s="379"/>
      <c r="ADJ323" s="379"/>
      <c r="ADK323" s="379"/>
      <c r="ADL323" s="379"/>
      <c r="ADM323" s="379"/>
      <c r="ADN323" s="379"/>
      <c r="ADO323" s="379"/>
      <c r="ADP323" s="379"/>
      <c r="ADQ323" s="379"/>
      <c r="ADR323" s="379"/>
      <c r="ADS323" s="379"/>
      <c r="ADT323" s="379"/>
      <c r="ADU323" s="379"/>
      <c r="ADV323" s="379"/>
      <c r="ADW323" s="379"/>
      <c r="ADX323" s="379"/>
      <c r="ADY323" s="379"/>
      <c r="ADZ323" s="379"/>
      <c r="AEA323" s="379"/>
      <c r="AEB323" s="379"/>
      <c r="AEC323" s="379"/>
      <c r="AED323" s="379"/>
      <c r="AEE323" s="379"/>
      <c r="AEF323" s="379"/>
      <c r="AEG323" s="379"/>
      <c r="AEH323" s="379"/>
      <c r="AEI323" s="379"/>
      <c r="AEJ323" s="379"/>
      <c r="AEK323" s="379"/>
      <c r="AEL323" s="379"/>
      <c r="AEM323" s="379"/>
      <c r="AEN323" s="379"/>
      <c r="AEO323" s="379"/>
      <c r="AEP323" s="379"/>
      <c r="AEQ323" s="379"/>
      <c r="AER323" s="379"/>
      <c r="AES323" s="379"/>
      <c r="AET323" s="379"/>
      <c r="AEU323" s="379"/>
      <c r="AEV323" s="379"/>
      <c r="AEW323" s="379"/>
      <c r="AEX323" s="379"/>
      <c r="AEY323" s="379"/>
      <c r="AEZ323" s="379"/>
      <c r="AFA323" s="379"/>
      <c r="AFB323" s="379"/>
      <c r="AFC323" s="379"/>
      <c r="AFD323" s="379"/>
      <c r="AFE323" s="379"/>
      <c r="AFF323" s="379"/>
      <c r="AFG323" s="379"/>
      <c r="AFH323" s="379"/>
      <c r="AFI323" s="379"/>
      <c r="AFJ323" s="379"/>
      <c r="AFK323" s="379"/>
      <c r="AFL323" s="379"/>
      <c r="AFM323" s="379"/>
      <c r="AFN323" s="379"/>
      <c r="AFO323" s="379"/>
      <c r="AFP323" s="379"/>
      <c r="AFQ323" s="379"/>
      <c r="AFR323" s="379"/>
      <c r="AFS323" s="379"/>
      <c r="AFT323" s="379"/>
      <c r="AFU323" s="379"/>
      <c r="AFV323" s="379"/>
      <c r="AFW323" s="379"/>
      <c r="AFX323" s="379"/>
      <c r="AFY323" s="379"/>
      <c r="AFZ323" s="379"/>
      <c r="AGA323" s="379"/>
      <c r="AGB323" s="379"/>
      <c r="AGC323" s="379"/>
      <c r="AGD323" s="379"/>
      <c r="AGE323" s="379"/>
      <c r="AGF323" s="379"/>
      <c r="AGG323" s="379"/>
      <c r="AGH323" s="379"/>
      <c r="AGI323" s="379"/>
      <c r="AGJ323" s="379"/>
      <c r="AGK323" s="379"/>
      <c r="AGL323" s="379"/>
      <c r="AGM323" s="379"/>
      <c r="AGN323" s="379"/>
      <c r="AGO323" s="379"/>
      <c r="AGP323" s="379"/>
      <c r="AGQ323" s="379"/>
      <c r="AGR323" s="379"/>
      <c r="AGS323" s="379"/>
      <c r="AGT323" s="379"/>
      <c r="AGU323" s="379"/>
      <c r="AGV323" s="379"/>
      <c r="AGW323" s="379"/>
      <c r="AGX323" s="379"/>
      <c r="AGY323" s="379"/>
      <c r="AGZ323" s="379"/>
      <c r="AHA323" s="379"/>
      <c r="AHB323" s="379"/>
      <c r="AHC323" s="379"/>
      <c r="AHD323" s="379"/>
      <c r="AHE323" s="379"/>
      <c r="AHF323" s="379"/>
      <c r="AHG323" s="379"/>
      <c r="AHH323" s="379"/>
      <c r="AHI323" s="379"/>
      <c r="AHJ323" s="379"/>
      <c r="AHK323" s="379"/>
      <c r="AHL323" s="379"/>
      <c r="AHM323" s="379"/>
      <c r="AHN323" s="379"/>
      <c r="AHO323" s="379"/>
      <c r="AHP323" s="379"/>
      <c r="AHQ323" s="379"/>
      <c r="AHR323" s="379"/>
      <c r="AHS323" s="379"/>
      <c r="AHT323" s="379"/>
      <c r="AHU323" s="379"/>
      <c r="AHV323" s="379"/>
      <c r="AHW323" s="379"/>
      <c r="AHX323" s="379"/>
      <c r="AHY323" s="379"/>
      <c r="AHZ323" s="379"/>
      <c r="AIA323" s="379"/>
      <c r="AIB323" s="379"/>
      <c r="AIC323" s="379"/>
      <c r="AID323" s="379"/>
      <c r="AIE323" s="379"/>
      <c r="AIF323" s="379"/>
      <c r="AIG323" s="379"/>
      <c r="AIH323" s="379"/>
      <c r="AII323" s="379"/>
      <c r="AIJ323" s="379"/>
      <c r="AIK323" s="379"/>
      <c r="AIL323" s="379"/>
      <c r="AIM323" s="379"/>
      <c r="AIN323" s="379"/>
      <c r="AIO323" s="379"/>
      <c r="AIP323" s="379"/>
      <c r="AIQ323" s="379"/>
      <c r="AIR323" s="379"/>
      <c r="AIS323" s="379"/>
      <c r="AIT323" s="379"/>
      <c r="AIU323" s="379"/>
      <c r="AIV323" s="379"/>
      <c r="AIW323" s="379"/>
      <c r="AIX323" s="379"/>
      <c r="AIY323" s="379"/>
      <c r="AIZ323" s="379"/>
      <c r="AJA323" s="379"/>
      <c r="AJB323" s="379"/>
      <c r="AJC323" s="379"/>
      <c r="AJD323" s="379"/>
      <c r="AJE323" s="379"/>
      <c r="AJF323" s="379"/>
      <c r="AJG323" s="379"/>
      <c r="AJH323" s="379"/>
      <c r="AJI323" s="379"/>
      <c r="AJJ323" s="379"/>
      <c r="AJK323" s="379"/>
      <c r="AJL323" s="379"/>
      <c r="AJM323" s="379"/>
      <c r="AJN323" s="379"/>
      <c r="AJO323" s="379"/>
      <c r="AJP323" s="379"/>
      <c r="AJQ323" s="379"/>
      <c r="AJR323" s="379"/>
      <c r="AJS323" s="379"/>
      <c r="AJT323" s="379"/>
      <c r="AJU323" s="379"/>
      <c r="AJV323" s="379"/>
      <c r="AJW323" s="379"/>
      <c r="AJX323" s="379"/>
      <c r="AJY323" s="379"/>
      <c r="AJZ323" s="379"/>
      <c r="AKA323" s="379"/>
      <c r="AKB323" s="379"/>
      <c r="AKC323" s="379"/>
      <c r="AKD323" s="379"/>
      <c r="AKE323" s="379"/>
      <c r="AKF323" s="379"/>
      <c r="AKG323" s="379"/>
      <c r="AKH323" s="379"/>
      <c r="AKI323" s="379"/>
      <c r="AKJ323" s="379"/>
      <c r="AKK323" s="379"/>
      <c r="AKL323" s="379"/>
      <c r="AKM323" s="379"/>
      <c r="AKN323" s="379"/>
      <c r="AKO323" s="379"/>
      <c r="AKP323" s="379"/>
      <c r="AKQ323" s="379"/>
      <c r="AKR323" s="379"/>
      <c r="AKS323" s="379"/>
      <c r="AKT323" s="379"/>
      <c r="AKU323" s="379"/>
      <c r="AKV323" s="379"/>
      <c r="AKW323" s="379"/>
      <c r="AKX323" s="379"/>
      <c r="AKY323" s="379"/>
      <c r="AKZ323" s="379"/>
      <c r="ALA323" s="379"/>
      <c r="ALB323" s="379"/>
      <c r="ALC323" s="379"/>
      <c r="ALD323" s="379"/>
      <c r="ALE323" s="379"/>
      <c r="ALF323" s="379"/>
      <c r="ALG323" s="379"/>
      <c r="ALH323" s="379"/>
      <c r="ALI323" s="379"/>
      <c r="ALJ323" s="379"/>
      <c r="ALK323" s="379"/>
      <c r="ALL323" s="379"/>
      <c r="ALM323" s="379"/>
      <c r="ALN323" s="379"/>
      <c r="ALO323" s="379"/>
      <c r="ALP323" s="379"/>
      <c r="ALQ323" s="379"/>
      <c r="ALR323" s="379"/>
      <c r="ALS323" s="379"/>
      <c r="ALT323" s="379"/>
      <c r="ALU323" s="379"/>
      <c r="ALV323" s="379"/>
      <c r="ALW323" s="379"/>
      <c r="ALX323" s="379"/>
      <c r="ALY323" s="379"/>
      <c r="ALZ323" s="379"/>
      <c r="AMA323" s="379"/>
      <c r="AMB323" s="379"/>
      <c r="AMC323" s="379"/>
      <c r="AMD323" s="379"/>
      <c r="AME323" s="379"/>
      <c r="AMF323" s="379"/>
      <c r="AMG323" s="379"/>
      <c r="AMH323" s="379"/>
      <c r="AMI323" s="379"/>
      <c r="AMJ323" s="379"/>
      <c r="AMK323" s="379"/>
      <c r="AML323" s="379"/>
      <c r="AMM323" s="379"/>
      <c r="AMN323" s="379"/>
      <c r="AMO323" s="379"/>
      <c r="AMP323" s="379"/>
      <c r="AMQ323" s="379"/>
      <c r="AMR323" s="379"/>
      <c r="AMS323" s="379"/>
      <c r="AMT323" s="379"/>
      <c r="AMU323" s="379"/>
    </row>
    <row r="324" spans="1:1035" s="343" customFormat="1" ht="15" x14ac:dyDescent="0.25">
      <c r="A324" s="664">
        <v>45584</v>
      </c>
      <c r="B324" s="665">
        <v>0</v>
      </c>
      <c r="C324" s="666">
        <v>0.23899999999999999</v>
      </c>
      <c r="D324" s="667">
        <v>45615</v>
      </c>
      <c r="E324" s="668">
        <v>0</v>
      </c>
      <c r="F324" s="668">
        <v>0.26500000000000001</v>
      </c>
      <c r="G324" s="669">
        <v>45645</v>
      </c>
      <c r="H324" s="665">
        <v>0.1</v>
      </c>
      <c r="I324" s="665">
        <v>0.223</v>
      </c>
      <c r="J324" s="667">
        <v>45676</v>
      </c>
      <c r="K324" s="668">
        <v>0</v>
      </c>
      <c r="L324" s="670">
        <v>0.20799999999999999</v>
      </c>
      <c r="M324" s="671">
        <v>45707</v>
      </c>
      <c r="N324" s="665">
        <v>0</v>
      </c>
      <c r="O324" s="665">
        <v>0.20899999999999999</v>
      </c>
      <c r="P324" s="672">
        <v>45735</v>
      </c>
      <c r="Q324" s="673">
        <v>0</v>
      </c>
      <c r="R324" s="674">
        <v>0.35899999999999999</v>
      </c>
      <c r="S324" s="678">
        <v>45766</v>
      </c>
      <c r="T324" s="676">
        <v>0.4</v>
      </c>
      <c r="U324" s="688">
        <v>0.79600000000000004</v>
      </c>
      <c r="V324" s="675">
        <v>45796</v>
      </c>
      <c r="W324" s="676">
        <v>0</v>
      </c>
      <c r="X324" s="677">
        <v>1.6890000000000001</v>
      </c>
      <c r="Y324" s="678">
        <v>45827</v>
      </c>
      <c r="Z324" s="676">
        <v>0</v>
      </c>
      <c r="AA324" s="689">
        <v>1.466</v>
      </c>
      <c r="AB324" s="679">
        <v>45857</v>
      </c>
      <c r="AC324" s="658"/>
      <c r="AD324" s="658"/>
      <c r="AE324" s="652">
        <v>0</v>
      </c>
      <c r="AF324" s="687">
        <v>0.34300000000000003</v>
      </c>
      <c r="AG324" s="681">
        <v>45888</v>
      </c>
      <c r="AH324" s="681"/>
      <c r="AI324" s="681"/>
      <c r="AJ324" s="381">
        <v>0</v>
      </c>
      <c r="AK324" s="381">
        <v>0.22</v>
      </c>
      <c r="AL324" s="383">
        <v>0.14000000000000001</v>
      </c>
      <c r="AM324" s="686"/>
      <c r="AN324" s="686"/>
      <c r="AO324" s="683">
        <v>45919</v>
      </c>
      <c r="AP324" s="652">
        <v>0</v>
      </c>
      <c r="AQ324" s="684">
        <v>0.186</v>
      </c>
      <c r="AR324" s="685"/>
      <c r="AS324" s="685"/>
      <c r="AT324" s="379"/>
      <c r="AU324" s="379"/>
      <c r="AV324" s="379"/>
      <c r="AW324" s="379"/>
      <c r="AX324" s="379"/>
      <c r="AY324" s="379"/>
      <c r="AZ324" s="379"/>
      <c r="BA324" s="379"/>
      <c r="BB324" s="379"/>
      <c r="BC324" s="379"/>
      <c r="BD324" s="379"/>
      <c r="BE324" s="379"/>
      <c r="BF324" s="379"/>
      <c r="BG324" s="379"/>
      <c r="BH324" s="379"/>
      <c r="BI324" s="379"/>
      <c r="BJ324" s="379"/>
      <c r="BK324" s="379"/>
      <c r="BL324" s="379"/>
      <c r="BM324" s="379"/>
      <c r="BN324" s="379"/>
      <c r="BO324" s="379"/>
      <c r="BP324" s="379"/>
      <c r="BQ324" s="379"/>
      <c r="BR324" s="379"/>
      <c r="BS324" s="379"/>
      <c r="BT324" s="379"/>
      <c r="BU324" s="379"/>
      <c r="BV324" s="379"/>
      <c r="BW324" s="379"/>
      <c r="BX324" s="379"/>
      <c r="BY324" s="379"/>
      <c r="BZ324" s="379"/>
      <c r="CA324" s="379"/>
      <c r="CB324" s="379"/>
      <c r="CC324" s="379"/>
      <c r="CD324" s="379"/>
      <c r="CE324" s="379"/>
      <c r="CF324" s="379"/>
      <c r="CG324" s="379"/>
      <c r="CH324" s="379"/>
      <c r="CI324" s="379"/>
      <c r="CJ324" s="379"/>
      <c r="CK324" s="379"/>
      <c r="CL324" s="379"/>
      <c r="CM324" s="379"/>
      <c r="CN324" s="379"/>
      <c r="CO324" s="379"/>
      <c r="CP324" s="379"/>
      <c r="CQ324" s="379"/>
      <c r="CR324" s="379"/>
      <c r="CS324" s="379"/>
      <c r="CT324" s="379"/>
      <c r="CU324" s="379"/>
      <c r="CV324" s="379"/>
      <c r="CW324" s="379"/>
      <c r="CX324" s="379"/>
      <c r="CY324" s="379"/>
      <c r="CZ324" s="379"/>
      <c r="DA324" s="379"/>
      <c r="DB324" s="379"/>
      <c r="DC324" s="379"/>
      <c r="DD324" s="379"/>
      <c r="DE324" s="379"/>
      <c r="DF324" s="379"/>
      <c r="DG324" s="379"/>
      <c r="DH324" s="379"/>
      <c r="DI324" s="379"/>
      <c r="DJ324" s="379"/>
      <c r="DK324" s="379"/>
      <c r="DL324" s="379"/>
      <c r="DM324" s="379"/>
      <c r="DN324" s="379"/>
      <c r="DO324" s="379"/>
      <c r="DP324" s="379"/>
      <c r="DQ324" s="379"/>
      <c r="DR324" s="379"/>
      <c r="DS324" s="379"/>
      <c r="DT324" s="379"/>
      <c r="DU324" s="379"/>
      <c r="DV324" s="379"/>
      <c r="DW324" s="379"/>
      <c r="DX324" s="379"/>
      <c r="DY324" s="379"/>
      <c r="DZ324" s="379"/>
      <c r="EA324" s="379"/>
      <c r="EB324" s="379"/>
      <c r="EC324" s="379"/>
      <c r="ED324" s="379"/>
      <c r="EE324" s="379"/>
      <c r="EF324" s="379"/>
      <c r="EG324" s="379"/>
      <c r="EH324" s="379"/>
      <c r="EI324" s="379"/>
      <c r="EJ324" s="379"/>
      <c r="EK324" s="379"/>
      <c r="EL324" s="379"/>
      <c r="EM324" s="379"/>
      <c r="EN324" s="379"/>
      <c r="EO324" s="379"/>
      <c r="EP324" s="379"/>
      <c r="EQ324" s="379"/>
      <c r="ER324" s="379"/>
      <c r="ES324" s="379"/>
      <c r="ET324" s="379"/>
      <c r="EU324" s="379"/>
      <c r="EV324" s="379"/>
      <c r="EW324" s="379"/>
      <c r="EX324" s="379"/>
      <c r="EY324" s="379"/>
      <c r="EZ324" s="379"/>
      <c r="FA324" s="379"/>
      <c r="FB324" s="379"/>
      <c r="FC324" s="379"/>
      <c r="FD324" s="379"/>
      <c r="FE324" s="379"/>
      <c r="FF324" s="379"/>
      <c r="FG324" s="379"/>
      <c r="FH324" s="379"/>
      <c r="FI324" s="379"/>
      <c r="FJ324" s="379"/>
      <c r="FK324" s="379"/>
      <c r="FL324" s="379"/>
      <c r="FM324" s="379"/>
      <c r="FN324" s="379"/>
      <c r="FO324" s="379"/>
      <c r="FP324" s="379"/>
      <c r="FQ324" s="379"/>
      <c r="FR324" s="379"/>
      <c r="FS324" s="379"/>
      <c r="FT324" s="379"/>
      <c r="FU324" s="379"/>
      <c r="FV324" s="379"/>
      <c r="FW324" s="379"/>
      <c r="FX324" s="379"/>
      <c r="FY324" s="379"/>
      <c r="FZ324" s="379"/>
      <c r="GA324" s="379"/>
      <c r="GB324" s="379"/>
      <c r="GC324" s="379"/>
      <c r="GD324" s="379"/>
      <c r="GE324" s="379"/>
      <c r="GF324" s="379"/>
      <c r="GG324" s="379"/>
      <c r="GH324" s="379"/>
      <c r="GI324" s="379"/>
      <c r="GJ324" s="379"/>
      <c r="GK324" s="379"/>
      <c r="GL324" s="379"/>
      <c r="GM324" s="379"/>
      <c r="GN324" s="379"/>
      <c r="GO324" s="379"/>
      <c r="GP324" s="379"/>
      <c r="GQ324" s="379"/>
      <c r="GR324" s="379"/>
      <c r="GS324" s="379"/>
      <c r="GT324" s="379"/>
      <c r="GU324" s="379"/>
      <c r="GV324" s="379"/>
      <c r="GW324" s="379"/>
      <c r="GX324" s="379"/>
      <c r="GY324" s="379"/>
      <c r="GZ324" s="379"/>
      <c r="HA324" s="379"/>
      <c r="HB324" s="379"/>
      <c r="HC324" s="379"/>
      <c r="HD324" s="379"/>
      <c r="HE324" s="379"/>
      <c r="HF324" s="379"/>
      <c r="HG324" s="379"/>
      <c r="HH324" s="379"/>
      <c r="HI324" s="379"/>
      <c r="HJ324" s="379"/>
      <c r="HK324" s="379"/>
      <c r="HL324" s="379"/>
      <c r="HM324" s="379"/>
      <c r="HN324" s="379"/>
      <c r="HO324" s="379"/>
      <c r="HP324" s="379"/>
      <c r="HQ324" s="379"/>
      <c r="HR324" s="379"/>
      <c r="HS324" s="379"/>
      <c r="HT324" s="379"/>
      <c r="HU324" s="379"/>
      <c r="HV324" s="379"/>
      <c r="HW324" s="379"/>
      <c r="HX324" s="379"/>
      <c r="HY324" s="379"/>
      <c r="HZ324" s="379"/>
      <c r="IA324" s="379"/>
      <c r="IB324" s="379"/>
      <c r="IC324" s="379"/>
      <c r="ID324" s="379"/>
      <c r="IE324" s="379"/>
      <c r="IF324" s="379"/>
      <c r="IG324" s="379"/>
      <c r="IH324" s="379"/>
      <c r="II324" s="379"/>
      <c r="IJ324" s="379"/>
      <c r="IK324" s="379"/>
      <c r="IL324" s="379"/>
      <c r="IM324" s="379"/>
      <c r="IN324" s="379"/>
      <c r="IO324" s="379"/>
      <c r="IP324" s="379"/>
      <c r="IQ324" s="379"/>
      <c r="IR324" s="379"/>
      <c r="IS324" s="379"/>
      <c r="IT324" s="379"/>
      <c r="IU324" s="379"/>
      <c r="IV324" s="379"/>
      <c r="IW324" s="379"/>
      <c r="IX324" s="379"/>
      <c r="IY324" s="379"/>
      <c r="IZ324" s="379"/>
      <c r="JA324" s="379"/>
      <c r="JB324" s="379"/>
      <c r="JC324" s="379"/>
      <c r="JD324" s="379"/>
      <c r="JE324" s="379"/>
      <c r="JF324" s="379"/>
      <c r="JG324" s="379"/>
      <c r="JH324" s="379"/>
      <c r="JI324" s="379"/>
      <c r="JJ324" s="379"/>
      <c r="JK324" s="379"/>
      <c r="JL324" s="379"/>
      <c r="JM324" s="379"/>
      <c r="JN324" s="379"/>
      <c r="JO324" s="379"/>
      <c r="JP324" s="379"/>
      <c r="JQ324" s="379"/>
      <c r="JR324" s="379"/>
      <c r="JS324" s="379"/>
      <c r="JT324" s="379"/>
      <c r="JU324" s="379"/>
      <c r="JV324" s="379"/>
      <c r="JW324" s="379"/>
      <c r="JX324" s="379"/>
      <c r="JY324" s="379"/>
      <c r="JZ324" s="379"/>
      <c r="KA324" s="379"/>
      <c r="KB324" s="379"/>
      <c r="KC324" s="379"/>
      <c r="KD324" s="379"/>
      <c r="KE324" s="379"/>
      <c r="KF324" s="379"/>
      <c r="KG324" s="379"/>
      <c r="KH324" s="379"/>
      <c r="KI324" s="379"/>
      <c r="KJ324" s="379"/>
      <c r="KK324" s="379"/>
      <c r="KL324" s="379"/>
      <c r="KM324" s="379"/>
      <c r="KN324" s="379"/>
      <c r="KO324" s="379"/>
      <c r="KP324" s="379"/>
      <c r="KQ324" s="379"/>
      <c r="KR324" s="379"/>
      <c r="KS324" s="379"/>
      <c r="KT324" s="379"/>
      <c r="KU324" s="379"/>
      <c r="KV324" s="379"/>
      <c r="KW324" s="379"/>
      <c r="KX324" s="379"/>
      <c r="KY324" s="379"/>
      <c r="KZ324" s="379"/>
      <c r="LA324" s="379"/>
      <c r="LB324" s="379"/>
      <c r="LC324" s="379"/>
      <c r="LD324" s="379"/>
      <c r="LE324" s="379"/>
      <c r="LF324" s="379"/>
      <c r="LG324" s="379"/>
      <c r="LH324" s="379"/>
      <c r="LI324" s="379"/>
      <c r="LJ324" s="379"/>
      <c r="LK324" s="379"/>
      <c r="LL324" s="379"/>
      <c r="LM324" s="379"/>
      <c r="LN324" s="379"/>
      <c r="LO324" s="379"/>
      <c r="LP324" s="379"/>
      <c r="LQ324" s="379"/>
      <c r="LR324" s="379"/>
      <c r="LS324" s="379"/>
      <c r="LT324" s="379"/>
      <c r="LU324" s="379"/>
      <c r="LV324" s="379"/>
      <c r="LW324" s="379"/>
      <c r="LX324" s="379"/>
      <c r="LY324" s="379"/>
      <c r="LZ324" s="379"/>
      <c r="MA324" s="379"/>
      <c r="MB324" s="379"/>
      <c r="MC324" s="379"/>
      <c r="MD324" s="379"/>
      <c r="ME324" s="379"/>
      <c r="MF324" s="379"/>
      <c r="MG324" s="379"/>
      <c r="MH324" s="379"/>
      <c r="MI324" s="379"/>
      <c r="MJ324" s="379"/>
      <c r="MK324" s="379"/>
      <c r="ML324" s="379"/>
      <c r="MM324" s="379"/>
      <c r="MN324" s="379"/>
      <c r="MO324" s="379"/>
      <c r="MP324" s="379"/>
      <c r="MQ324" s="379"/>
      <c r="MR324" s="379"/>
      <c r="MS324" s="379"/>
      <c r="MT324" s="379"/>
      <c r="MU324" s="379"/>
      <c r="MV324" s="379"/>
      <c r="MW324" s="379"/>
      <c r="MX324" s="379"/>
      <c r="MY324" s="379"/>
      <c r="MZ324" s="379"/>
      <c r="NA324" s="379"/>
      <c r="NB324" s="379"/>
      <c r="NC324" s="379"/>
      <c r="ND324" s="379"/>
      <c r="NE324" s="379"/>
      <c r="NF324" s="379"/>
      <c r="NG324" s="379"/>
      <c r="NH324" s="379"/>
      <c r="NI324" s="379"/>
      <c r="NJ324" s="379"/>
      <c r="NK324" s="379"/>
      <c r="NL324" s="379"/>
      <c r="NM324" s="379"/>
      <c r="NN324" s="379"/>
      <c r="NO324" s="379"/>
      <c r="NP324" s="379"/>
      <c r="NQ324" s="379"/>
      <c r="NR324" s="379"/>
      <c r="NS324" s="379"/>
      <c r="NT324" s="379"/>
      <c r="NU324" s="379"/>
      <c r="NV324" s="379"/>
      <c r="NW324" s="379"/>
      <c r="NX324" s="379"/>
      <c r="NY324" s="379"/>
      <c r="NZ324" s="379"/>
      <c r="OA324" s="379"/>
      <c r="OB324" s="379"/>
      <c r="OC324" s="379"/>
      <c r="OD324" s="379"/>
      <c r="OE324" s="379"/>
      <c r="OF324" s="379"/>
      <c r="OG324" s="379"/>
      <c r="OH324" s="379"/>
      <c r="OI324" s="379"/>
      <c r="OJ324" s="379"/>
      <c r="OK324" s="379"/>
      <c r="OL324" s="379"/>
      <c r="OM324" s="379"/>
      <c r="ON324" s="379"/>
      <c r="OO324" s="379"/>
      <c r="OP324" s="379"/>
      <c r="OQ324" s="379"/>
      <c r="OR324" s="379"/>
      <c r="OS324" s="379"/>
      <c r="OT324" s="379"/>
      <c r="OU324" s="379"/>
      <c r="OV324" s="379"/>
      <c r="OW324" s="379"/>
      <c r="OX324" s="379"/>
      <c r="OY324" s="379"/>
      <c r="OZ324" s="379"/>
      <c r="PA324" s="379"/>
      <c r="PB324" s="379"/>
      <c r="PC324" s="379"/>
      <c r="PD324" s="379"/>
      <c r="PE324" s="379"/>
      <c r="PF324" s="379"/>
      <c r="PG324" s="379"/>
      <c r="PH324" s="379"/>
      <c r="PI324" s="379"/>
      <c r="PJ324" s="379"/>
      <c r="PK324" s="379"/>
      <c r="PL324" s="379"/>
      <c r="PM324" s="379"/>
      <c r="PN324" s="379"/>
      <c r="PO324" s="379"/>
      <c r="PP324" s="379"/>
      <c r="PQ324" s="379"/>
      <c r="PR324" s="379"/>
      <c r="PS324" s="379"/>
      <c r="PT324" s="379"/>
      <c r="PU324" s="379"/>
      <c r="PV324" s="379"/>
      <c r="PW324" s="379"/>
      <c r="PX324" s="379"/>
      <c r="PY324" s="379"/>
      <c r="PZ324" s="379"/>
      <c r="QA324" s="379"/>
      <c r="QB324" s="379"/>
      <c r="QC324" s="379"/>
      <c r="QD324" s="379"/>
      <c r="QE324" s="379"/>
      <c r="QF324" s="379"/>
      <c r="QG324" s="379"/>
      <c r="QH324" s="379"/>
      <c r="QI324" s="379"/>
      <c r="QJ324" s="379"/>
      <c r="QK324" s="379"/>
      <c r="QL324" s="379"/>
      <c r="QM324" s="379"/>
      <c r="QN324" s="379"/>
      <c r="QO324" s="379"/>
      <c r="QP324" s="379"/>
      <c r="QQ324" s="379"/>
      <c r="QR324" s="379"/>
      <c r="QS324" s="379"/>
      <c r="QT324" s="379"/>
      <c r="QU324" s="379"/>
      <c r="QV324" s="379"/>
      <c r="QW324" s="379"/>
      <c r="QX324" s="379"/>
      <c r="QY324" s="379"/>
      <c r="QZ324" s="379"/>
      <c r="RA324" s="379"/>
      <c r="RB324" s="379"/>
      <c r="RC324" s="379"/>
      <c r="RD324" s="379"/>
      <c r="RE324" s="379"/>
      <c r="RF324" s="379"/>
      <c r="RG324" s="379"/>
      <c r="RH324" s="379"/>
      <c r="RI324" s="379"/>
      <c r="RJ324" s="379"/>
      <c r="RK324" s="379"/>
      <c r="RL324" s="379"/>
      <c r="RM324" s="379"/>
      <c r="RN324" s="379"/>
      <c r="RO324" s="379"/>
      <c r="RP324" s="379"/>
      <c r="RQ324" s="379"/>
      <c r="RR324" s="379"/>
      <c r="RS324" s="379"/>
      <c r="RT324" s="379"/>
      <c r="RU324" s="379"/>
      <c r="RV324" s="379"/>
      <c r="RW324" s="379"/>
      <c r="RX324" s="379"/>
      <c r="RY324" s="379"/>
      <c r="RZ324" s="379"/>
      <c r="SA324" s="379"/>
      <c r="SB324" s="379"/>
      <c r="SC324" s="379"/>
      <c r="SD324" s="379"/>
      <c r="SE324" s="379"/>
      <c r="SF324" s="379"/>
      <c r="SG324" s="379"/>
      <c r="SH324" s="379"/>
      <c r="SI324" s="379"/>
      <c r="SJ324" s="379"/>
      <c r="SK324" s="379"/>
      <c r="SL324" s="379"/>
      <c r="SM324" s="379"/>
      <c r="SN324" s="379"/>
      <c r="SO324" s="379"/>
      <c r="SP324" s="379"/>
      <c r="SQ324" s="379"/>
      <c r="SR324" s="379"/>
      <c r="SS324" s="379"/>
      <c r="ST324" s="379"/>
      <c r="SU324" s="379"/>
      <c r="SV324" s="379"/>
      <c r="SW324" s="379"/>
      <c r="SX324" s="379"/>
      <c r="SY324" s="379"/>
      <c r="SZ324" s="379"/>
      <c r="TA324" s="379"/>
      <c r="TB324" s="379"/>
      <c r="TC324" s="379"/>
      <c r="TD324" s="379"/>
      <c r="TE324" s="379"/>
      <c r="TF324" s="379"/>
      <c r="TG324" s="379"/>
      <c r="TH324" s="379"/>
      <c r="TI324" s="379"/>
      <c r="TJ324" s="379"/>
      <c r="TK324" s="379"/>
      <c r="TL324" s="379"/>
      <c r="TM324" s="379"/>
      <c r="TN324" s="379"/>
      <c r="TO324" s="379"/>
      <c r="TP324" s="379"/>
      <c r="TQ324" s="379"/>
      <c r="TR324" s="379"/>
      <c r="TS324" s="379"/>
      <c r="TT324" s="379"/>
      <c r="TU324" s="379"/>
      <c r="TV324" s="379"/>
      <c r="TW324" s="379"/>
      <c r="TX324" s="379"/>
      <c r="TY324" s="379"/>
      <c r="TZ324" s="379"/>
      <c r="UA324" s="379"/>
      <c r="UB324" s="379"/>
      <c r="UC324" s="379"/>
      <c r="UD324" s="379"/>
      <c r="UE324" s="379"/>
      <c r="UF324" s="379"/>
      <c r="UG324" s="379"/>
      <c r="UH324" s="379"/>
      <c r="UI324" s="379"/>
      <c r="UJ324" s="379"/>
      <c r="UK324" s="379"/>
      <c r="UL324" s="379"/>
      <c r="UM324" s="379"/>
      <c r="UN324" s="379"/>
      <c r="UO324" s="379"/>
      <c r="UP324" s="379"/>
      <c r="UQ324" s="379"/>
      <c r="UR324" s="379"/>
      <c r="US324" s="379"/>
      <c r="UT324" s="379"/>
      <c r="UU324" s="379"/>
      <c r="UV324" s="379"/>
      <c r="UW324" s="379"/>
      <c r="UX324" s="379"/>
      <c r="UY324" s="379"/>
      <c r="UZ324" s="379"/>
      <c r="VA324" s="379"/>
      <c r="VB324" s="379"/>
      <c r="VC324" s="379"/>
      <c r="VD324" s="379"/>
      <c r="VE324" s="379"/>
      <c r="VF324" s="379"/>
      <c r="VG324" s="379"/>
      <c r="VH324" s="379"/>
      <c r="VI324" s="379"/>
      <c r="VJ324" s="379"/>
      <c r="VK324" s="379"/>
      <c r="VL324" s="379"/>
      <c r="VM324" s="379"/>
      <c r="VN324" s="379"/>
      <c r="VO324" s="379"/>
      <c r="VP324" s="379"/>
      <c r="VQ324" s="379"/>
      <c r="VR324" s="379"/>
      <c r="VS324" s="379"/>
      <c r="VT324" s="379"/>
      <c r="VU324" s="379"/>
      <c r="VV324" s="379"/>
      <c r="VW324" s="379"/>
      <c r="VX324" s="379"/>
      <c r="VY324" s="379"/>
      <c r="VZ324" s="379"/>
      <c r="WA324" s="379"/>
      <c r="WB324" s="379"/>
      <c r="WC324" s="379"/>
      <c r="WD324" s="379"/>
      <c r="WE324" s="379"/>
      <c r="WF324" s="379"/>
      <c r="WG324" s="379"/>
      <c r="WH324" s="379"/>
      <c r="WI324" s="379"/>
      <c r="WJ324" s="379"/>
      <c r="WK324" s="379"/>
      <c r="WL324" s="379"/>
      <c r="WM324" s="379"/>
      <c r="WN324" s="379"/>
      <c r="WO324" s="379"/>
      <c r="WP324" s="379"/>
      <c r="WQ324" s="379"/>
      <c r="WR324" s="379"/>
      <c r="WS324" s="379"/>
      <c r="WT324" s="379"/>
      <c r="WU324" s="379"/>
      <c r="WV324" s="379"/>
      <c r="WW324" s="379"/>
      <c r="WX324" s="379"/>
      <c r="WY324" s="379"/>
      <c r="WZ324" s="379"/>
      <c r="XA324" s="379"/>
      <c r="XB324" s="379"/>
      <c r="XC324" s="379"/>
      <c r="XD324" s="379"/>
      <c r="XE324" s="379"/>
      <c r="XF324" s="379"/>
      <c r="XG324" s="379"/>
      <c r="XH324" s="379"/>
      <c r="XI324" s="379"/>
      <c r="XJ324" s="379"/>
      <c r="XK324" s="379"/>
      <c r="XL324" s="379"/>
      <c r="XM324" s="379"/>
      <c r="XN324" s="379"/>
      <c r="XO324" s="379"/>
      <c r="XP324" s="379"/>
      <c r="XQ324" s="379"/>
      <c r="XR324" s="379"/>
      <c r="XS324" s="379"/>
      <c r="XT324" s="379"/>
      <c r="XU324" s="379"/>
      <c r="XV324" s="379"/>
      <c r="XW324" s="379"/>
      <c r="XX324" s="379"/>
      <c r="XY324" s="379"/>
      <c r="XZ324" s="379"/>
      <c r="YA324" s="379"/>
      <c r="YB324" s="379"/>
      <c r="YC324" s="379"/>
      <c r="YD324" s="379"/>
      <c r="YE324" s="379"/>
      <c r="YF324" s="379"/>
      <c r="YG324" s="379"/>
      <c r="YH324" s="379"/>
      <c r="YI324" s="379"/>
      <c r="YJ324" s="379"/>
      <c r="YK324" s="379"/>
      <c r="YL324" s="379"/>
      <c r="YM324" s="379"/>
      <c r="YN324" s="379"/>
      <c r="YO324" s="379"/>
      <c r="YP324" s="379"/>
      <c r="YQ324" s="379"/>
      <c r="YR324" s="379"/>
      <c r="YS324" s="379"/>
      <c r="YT324" s="379"/>
      <c r="YU324" s="379"/>
      <c r="YV324" s="379"/>
      <c r="YW324" s="379"/>
      <c r="YX324" s="379"/>
      <c r="YY324" s="379"/>
      <c r="YZ324" s="379"/>
      <c r="ZA324" s="379"/>
      <c r="ZB324" s="379"/>
      <c r="ZC324" s="379"/>
      <c r="ZD324" s="379"/>
      <c r="ZE324" s="379"/>
      <c r="ZF324" s="379"/>
      <c r="ZG324" s="379"/>
      <c r="ZH324" s="379"/>
      <c r="ZI324" s="379"/>
      <c r="ZJ324" s="379"/>
      <c r="ZK324" s="379"/>
      <c r="ZL324" s="379"/>
      <c r="ZM324" s="379"/>
      <c r="ZN324" s="379"/>
      <c r="ZO324" s="379"/>
      <c r="ZP324" s="379"/>
      <c r="ZQ324" s="379"/>
      <c r="ZR324" s="379"/>
      <c r="ZS324" s="379"/>
      <c r="ZT324" s="379"/>
      <c r="ZU324" s="379"/>
      <c r="ZV324" s="379"/>
      <c r="ZW324" s="379"/>
      <c r="ZX324" s="379"/>
      <c r="ZY324" s="379"/>
      <c r="ZZ324" s="379"/>
      <c r="AAA324" s="379"/>
      <c r="AAB324" s="379"/>
      <c r="AAC324" s="379"/>
      <c r="AAD324" s="379"/>
      <c r="AAE324" s="379"/>
      <c r="AAF324" s="379"/>
      <c r="AAG324" s="379"/>
      <c r="AAH324" s="379"/>
      <c r="AAI324" s="379"/>
      <c r="AAJ324" s="379"/>
      <c r="AAK324" s="379"/>
      <c r="AAL324" s="379"/>
      <c r="AAM324" s="379"/>
      <c r="AAN324" s="379"/>
      <c r="AAO324" s="379"/>
      <c r="AAP324" s="379"/>
      <c r="AAQ324" s="379"/>
      <c r="AAR324" s="379"/>
      <c r="AAS324" s="379"/>
      <c r="AAT324" s="379"/>
      <c r="AAU324" s="379"/>
      <c r="AAV324" s="379"/>
      <c r="AAW324" s="379"/>
      <c r="AAX324" s="379"/>
      <c r="AAY324" s="379"/>
      <c r="AAZ324" s="379"/>
      <c r="ABA324" s="379"/>
      <c r="ABB324" s="379"/>
      <c r="ABC324" s="379"/>
      <c r="ABD324" s="379"/>
      <c r="ABE324" s="379"/>
      <c r="ABF324" s="379"/>
      <c r="ABG324" s="379"/>
      <c r="ABH324" s="379"/>
      <c r="ABI324" s="379"/>
      <c r="ABJ324" s="379"/>
      <c r="ABK324" s="379"/>
      <c r="ABL324" s="379"/>
      <c r="ABM324" s="379"/>
      <c r="ABN324" s="379"/>
      <c r="ABO324" s="379"/>
      <c r="ABP324" s="379"/>
      <c r="ABQ324" s="379"/>
      <c r="ABR324" s="379"/>
      <c r="ABS324" s="379"/>
      <c r="ABT324" s="379"/>
      <c r="ABU324" s="379"/>
      <c r="ABV324" s="379"/>
      <c r="ABW324" s="379"/>
      <c r="ABX324" s="379"/>
      <c r="ABY324" s="379"/>
      <c r="ABZ324" s="379"/>
      <c r="ACA324" s="379"/>
      <c r="ACB324" s="379"/>
      <c r="ACC324" s="379"/>
      <c r="ACD324" s="379"/>
      <c r="ACE324" s="379"/>
      <c r="ACF324" s="379"/>
      <c r="ACG324" s="379"/>
      <c r="ACH324" s="379"/>
      <c r="ACI324" s="379"/>
      <c r="ACJ324" s="379"/>
      <c r="ACK324" s="379"/>
      <c r="ACL324" s="379"/>
      <c r="ACM324" s="379"/>
      <c r="ACN324" s="379"/>
      <c r="ACO324" s="379"/>
      <c r="ACP324" s="379"/>
      <c r="ACQ324" s="379"/>
      <c r="ACR324" s="379"/>
      <c r="ACS324" s="379"/>
      <c r="ACT324" s="379"/>
      <c r="ACU324" s="379"/>
      <c r="ACV324" s="379"/>
      <c r="ACW324" s="379"/>
      <c r="ACX324" s="379"/>
      <c r="ACY324" s="379"/>
      <c r="ACZ324" s="379"/>
      <c r="ADA324" s="379"/>
      <c r="ADB324" s="379"/>
      <c r="ADC324" s="379"/>
      <c r="ADD324" s="379"/>
      <c r="ADE324" s="379"/>
      <c r="ADF324" s="379"/>
      <c r="ADG324" s="379"/>
      <c r="ADH324" s="379"/>
      <c r="ADI324" s="379"/>
      <c r="ADJ324" s="379"/>
      <c r="ADK324" s="379"/>
      <c r="ADL324" s="379"/>
      <c r="ADM324" s="379"/>
      <c r="ADN324" s="379"/>
      <c r="ADO324" s="379"/>
      <c r="ADP324" s="379"/>
      <c r="ADQ324" s="379"/>
      <c r="ADR324" s="379"/>
      <c r="ADS324" s="379"/>
      <c r="ADT324" s="379"/>
      <c r="ADU324" s="379"/>
      <c r="ADV324" s="379"/>
      <c r="ADW324" s="379"/>
      <c r="ADX324" s="379"/>
      <c r="ADY324" s="379"/>
      <c r="ADZ324" s="379"/>
      <c r="AEA324" s="379"/>
      <c r="AEB324" s="379"/>
      <c r="AEC324" s="379"/>
      <c r="AED324" s="379"/>
      <c r="AEE324" s="379"/>
      <c r="AEF324" s="379"/>
      <c r="AEG324" s="379"/>
      <c r="AEH324" s="379"/>
      <c r="AEI324" s="379"/>
      <c r="AEJ324" s="379"/>
      <c r="AEK324" s="379"/>
      <c r="AEL324" s="379"/>
      <c r="AEM324" s="379"/>
      <c r="AEN324" s="379"/>
      <c r="AEO324" s="379"/>
      <c r="AEP324" s="379"/>
      <c r="AEQ324" s="379"/>
      <c r="AER324" s="379"/>
      <c r="AES324" s="379"/>
      <c r="AET324" s="379"/>
      <c r="AEU324" s="379"/>
      <c r="AEV324" s="379"/>
      <c r="AEW324" s="379"/>
      <c r="AEX324" s="379"/>
      <c r="AEY324" s="379"/>
      <c r="AEZ324" s="379"/>
      <c r="AFA324" s="379"/>
      <c r="AFB324" s="379"/>
      <c r="AFC324" s="379"/>
      <c r="AFD324" s="379"/>
      <c r="AFE324" s="379"/>
      <c r="AFF324" s="379"/>
      <c r="AFG324" s="379"/>
      <c r="AFH324" s="379"/>
      <c r="AFI324" s="379"/>
      <c r="AFJ324" s="379"/>
      <c r="AFK324" s="379"/>
      <c r="AFL324" s="379"/>
      <c r="AFM324" s="379"/>
      <c r="AFN324" s="379"/>
      <c r="AFO324" s="379"/>
      <c r="AFP324" s="379"/>
      <c r="AFQ324" s="379"/>
      <c r="AFR324" s="379"/>
      <c r="AFS324" s="379"/>
      <c r="AFT324" s="379"/>
      <c r="AFU324" s="379"/>
      <c r="AFV324" s="379"/>
      <c r="AFW324" s="379"/>
      <c r="AFX324" s="379"/>
      <c r="AFY324" s="379"/>
      <c r="AFZ324" s="379"/>
      <c r="AGA324" s="379"/>
      <c r="AGB324" s="379"/>
      <c r="AGC324" s="379"/>
      <c r="AGD324" s="379"/>
      <c r="AGE324" s="379"/>
      <c r="AGF324" s="379"/>
      <c r="AGG324" s="379"/>
      <c r="AGH324" s="379"/>
      <c r="AGI324" s="379"/>
      <c r="AGJ324" s="379"/>
      <c r="AGK324" s="379"/>
      <c r="AGL324" s="379"/>
      <c r="AGM324" s="379"/>
      <c r="AGN324" s="379"/>
      <c r="AGO324" s="379"/>
      <c r="AGP324" s="379"/>
      <c r="AGQ324" s="379"/>
      <c r="AGR324" s="379"/>
      <c r="AGS324" s="379"/>
      <c r="AGT324" s="379"/>
      <c r="AGU324" s="379"/>
      <c r="AGV324" s="379"/>
      <c r="AGW324" s="379"/>
      <c r="AGX324" s="379"/>
      <c r="AGY324" s="379"/>
      <c r="AGZ324" s="379"/>
      <c r="AHA324" s="379"/>
      <c r="AHB324" s="379"/>
      <c r="AHC324" s="379"/>
      <c r="AHD324" s="379"/>
      <c r="AHE324" s="379"/>
      <c r="AHF324" s="379"/>
      <c r="AHG324" s="379"/>
      <c r="AHH324" s="379"/>
      <c r="AHI324" s="379"/>
      <c r="AHJ324" s="379"/>
      <c r="AHK324" s="379"/>
      <c r="AHL324" s="379"/>
      <c r="AHM324" s="379"/>
      <c r="AHN324" s="379"/>
      <c r="AHO324" s="379"/>
      <c r="AHP324" s="379"/>
      <c r="AHQ324" s="379"/>
      <c r="AHR324" s="379"/>
      <c r="AHS324" s="379"/>
      <c r="AHT324" s="379"/>
      <c r="AHU324" s="379"/>
      <c r="AHV324" s="379"/>
      <c r="AHW324" s="379"/>
      <c r="AHX324" s="379"/>
      <c r="AHY324" s="379"/>
      <c r="AHZ324" s="379"/>
      <c r="AIA324" s="379"/>
      <c r="AIB324" s="379"/>
      <c r="AIC324" s="379"/>
      <c r="AID324" s="379"/>
      <c r="AIE324" s="379"/>
      <c r="AIF324" s="379"/>
      <c r="AIG324" s="379"/>
      <c r="AIH324" s="379"/>
      <c r="AII324" s="379"/>
      <c r="AIJ324" s="379"/>
      <c r="AIK324" s="379"/>
      <c r="AIL324" s="379"/>
      <c r="AIM324" s="379"/>
      <c r="AIN324" s="379"/>
      <c r="AIO324" s="379"/>
      <c r="AIP324" s="379"/>
      <c r="AIQ324" s="379"/>
      <c r="AIR324" s="379"/>
      <c r="AIS324" s="379"/>
      <c r="AIT324" s="379"/>
      <c r="AIU324" s="379"/>
      <c r="AIV324" s="379"/>
      <c r="AIW324" s="379"/>
      <c r="AIX324" s="379"/>
      <c r="AIY324" s="379"/>
      <c r="AIZ324" s="379"/>
      <c r="AJA324" s="379"/>
      <c r="AJB324" s="379"/>
      <c r="AJC324" s="379"/>
      <c r="AJD324" s="379"/>
      <c r="AJE324" s="379"/>
      <c r="AJF324" s="379"/>
      <c r="AJG324" s="379"/>
      <c r="AJH324" s="379"/>
      <c r="AJI324" s="379"/>
      <c r="AJJ324" s="379"/>
      <c r="AJK324" s="379"/>
      <c r="AJL324" s="379"/>
      <c r="AJM324" s="379"/>
      <c r="AJN324" s="379"/>
      <c r="AJO324" s="379"/>
      <c r="AJP324" s="379"/>
      <c r="AJQ324" s="379"/>
      <c r="AJR324" s="379"/>
      <c r="AJS324" s="379"/>
      <c r="AJT324" s="379"/>
      <c r="AJU324" s="379"/>
      <c r="AJV324" s="379"/>
      <c r="AJW324" s="379"/>
      <c r="AJX324" s="379"/>
      <c r="AJY324" s="379"/>
      <c r="AJZ324" s="379"/>
      <c r="AKA324" s="379"/>
      <c r="AKB324" s="379"/>
      <c r="AKC324" s="379"/>
      <c r="AKD324" s="379"/>
      <c r="AKE324" s="379"/>
      <c r="AKF324" s="379"/>
      <c r="AKG324" s="379"/>
      <c r="AKH324" s="379"/>
      <c r="AKI324" s="379"/>
      <c r="AKJ324" s="379"/>
      <c r="AKK324" s="379"/>
      <c r="AKL324" s="379"/>
      <c r="AKM324" s="379"/>
      <c r="AKN324" s="379"/>
      <c r="AKO324" s="379"/>
      <c r="AKP324" s="379"/>
      <c r="AKQ324" s="379"/>
      <c r="AKR324" s="379"/>
      <c r="AKS324" s="379"/>
      <c r="AKT324" s="379"/>
      <c r="AKU324" s="379"/>
      <c r="AKV324" s="379"/>
      <c r="AKW324" s="379"/>
      <c r="AKX324" s="379"/>
      <c r="AKY324" s="379"/>
      <c r="AKZ324" s="379"/>
      <c r="ALA324" s="379"/>
      <c r="ALB324" s="379"/>
      <c r="ALC324" s="379"/>
      <c r="ALD324" s="379"/>
      <c r="ALE324" s="379"/>
      <c r="ALF324" s="379"/>
      <c r="ALG324" s="379"/>
      <c r="ALH324" s="379"/>
      <c r="ALI324" s="379"/>
      <c r="ALJ324" s="379"/>
      <c r="ALK324" s="379"/>
      <c r="ALL324" s="379"/>
      <c r="ALM324" s="379"/>
      <c r="ALN324" s="379"/>
      <c r="ALO324" s="379"/>
      <c r="ALP324" s="379"/>
      <c r="ALQ324" s="379"/>
      <c r="ALR324" s="379"/>
      <c r="ALS324" s="379"/>
      <c r="ALT324" s="379"/>
      <c r="ALU324" s="379"/>
      <c r="ALV324" s="379"/>
      <c r="ALW324" s="379"/>
      <c r="ALX324" s="379"/>
      <c r="ALY324" s="379"/>
      <c r="ALZ324" s="379"/>
      <c r="AMA324" s="379"/>
      <c r="AMB324" s="379"/>
      <c r="AMC324" s="379"/>
      <c r="AMD324" s="379"/>
      <c r="AME324" s="379"/>
      <c r="AMF324" s="379"/>
      <c r="AMG324" s="379"/>
      <c r="AMH324" s="379"/>
      <c r="AMI324" s="379"/>
      <c r="AMJ324" s="379"/>
      <c r="AMK324" s="379"/>
      <c r="AML324" s="379"/>
      <c r="AMM324" s="379"/>
      <c r="AMN324" s="379"/>
      <c r="AMO324" s="379"/>
      <c r="AMP324" s="379"/>
      <c r="AMQ324" s="379"/>
      <c r="AMR324" s="379"/>
      <c r="AMS324" s="379"/>
      <c r="AMT324" s="379"/>
      <c r="AMU324" s="379"/>
    </row>
    <row r="325" spans="1:1035" s="343" customFormat="1" ht="15" x14ac:dyDescent="0.25">
      <c r="A325" s="664">
        <v>45585</v>
      </c>
      <c r="B325" s="665">
        <v>0</v>
      </c>
      <c r="C325" s="666">
        <v>0.222</v>
      </c>
      <c r="D325" s="667">
        <v>45616</v>
      </c>
      <c r="E325" s="668">
        <v>0</v>
      </c>
      <c r="F325" s="668">
        <v>0.26400000000000001</v>
      </c>
      <c r="G325" s="669">
        <v>45646</v>
      </c>
      <c r="H325" s="665">
        <v>0</v>
      </c>
      <c r="I325" s="665">
        <v>0.22600000000000001</v>
      </c>
      <c r="J325" s="667">
        <v>45677</v>
      </c>
      <c r="K325" s="668">
        <v>4.0999999999999996</v>
      </c>
      <c r="L325" s="670">
        <v>0.21099999999999999</v>
      </c>
      <c r="M325" s="671">
        <v>45708</v>
      </c>
      <c r="N325" s="665">
        <v>0</v>
      </c>
      <c r="O325" s="665">
        <v>0.21</v>
      </c>
      <c r="P325" s="672">
        <v>45736</v>
      </c>
      <c r="Q325" s="673">
        <v>0</v>
      </c>
      <c r="R325" s="674">
        <v>0.33800000000000002</v>
      </c>
      <c r="S325" s="678">
        <v>45767</v>
      </c>
      <c r="T325" s="676">
        <v>6.6</v>
      </c>
      <c r="U325" s="688">
        <v>0.75800000000000001</v>
      </c>
      <c r="V325" s="675">
        <v>45797</v>
      </c>
      <c r="W325" s="676">
        <v>0</v>
      </c>
      <c r="X325" s="677">
        <v>1.659</v>
      </c>
      <c r="Y325" s="678">
        <v>45828</v>
      </c>
      <c r="Z325" s="676">
        <v>1.5</v>
      </c>
      <c r="AA325" s="689">
        <v>1.3109999999999999</v>
      </c>
      <c r="AB325" s="679">
        <v>45858</v>
      </c>
      <c r="AC325" s="658"/>
      <c r="AD325" s="658"/>
      <c r="AE325" s="652">
        <v>0</v>
      </c>
      <c r="AF325" s="687">
        <v>0.33100000000000002</v>
      </c>
      <c r="AG325" s="681">
        <v>45889</v>
      </c>
      <c r="AH325" s="681"/>
      <c r="AI325" s="681"/>
      <c r="AJ325" s="381">
        <v>0</v>
      </c>
      <c r="AK325" s="381">
        <v>0.22</v>
      </c>
      <c r="AL325" s="383">
        <v>0.14099999999999999</v>
      </c>
      <c r="AM325" s="686"/>
      <c r="AN325" s="686"/>
      <c r="AO325" s="683">
        <v>45920</v>
      </c>
      <c r="AP325" s="652">
        <v>0</v>
      </c>
      <c r="AQ325" s="684">
        <v>0.17299999999999999</v>
      </c>
      <c r="AR325" s="685"/>
      <c r="AS325" s="685"/>
      <c r="AT325" s="379"/>
      <c r="AU325" s="379"/>
      <c r="AV325" s="379"/>
      <c r="AW325" s="379"/>
      <c r="AX325" s="379"/>
      <c r="AY325" s="379"/>
      <c r="AZ325" s="379"/>
      <c r="BA325" s="379"/>
      <c r="BB325" s="379"/>
      <c r="BC325" s="379"/>
      <c r="BD325" s="379"/>
      <c r="BE325" s="379"/>
      <c r="BF325" s="379"/>
      <c r="BG325" s="379"/>
      <c r="BH325" s="379"/>
      <c r="BI325" s="379"/>
      <c r="BJ325" s="379"/>
      <c r="BK325" s="379"/>
      <c r="BL325" s="379"/>
      <c r="BM325" s="379"/>
      <c r="BN325" s="379"/>
      <c r="BO325" s="379"/>
      <c r="BP325" s="379"/>
      <c r="BQ325" s="379"/>
      <c r="BR325" s="379"/>
      <c r="BS325" s="379"/>
      <c r="BT325" s="379"/>
      <c r="BU325" s="379"/>
      <c r="BV325" s="379"/>
      <c r="BW325" s="379"/>
      <c r="BX325" s="379"/>
      <c r="BY325" s="379"/>
      <c r="BZ325" s="379"/>
      <c r="CA325" s="379"/>
      <c r="CB325" s="379"/>
      <c r="CC325" s="379"/>
      <c r="CD325" s="379"/>
      <c r="CE325" s="379"/>
      <c r="CF325" s="379"/>
      <c r="CG325" s="379"/>
      <c r="CH325" s="379"/>
      <c r="CI325" s="379"/>
      <c r="CJ325" s="379"/>
      <c r="CK325" s="379"/>
      <c r="CL325" s="379"/>
      <c r="CM325" s="379"/>
      <c r="CN325" s="379"/>
      <c r="CO325" s="379"/>
      <c r="CP325" s="379"/>
      <c r="CQ325" s="379"/>
      <c r="CR325" s="379"/>
      <c r="CS325" s="379"/>
      <c r="CT325" s="379"/>
      <c r="CU325" s="379"/>
      <c r="CV325" s="379"/>
      <c r="CW325" s="379"/>
      <c r="CX325" s="379"/>
      <c r="CY325" s="379"/>
      <c r="CZ325" s="379"/>
      <c r="DA325" s="379"/>
      <c r="DB325" s="379"/>
      <c r="DC325" s="379"/>
      <c r="DD325" s="379"/>
      <c r="DE325" s="379"/>
      <c r="DF325" s="379"/>
      <c r="DG325" s="379"/>
      <c r="DH325" s="379"/>
      <c r="DI325" s="379"/>
      <c r="DJ325" s="379"/>
      <c r="DK325" s="379"/>
      <c r="DL325" s="379"/>
      <c r="DM325" s="379"/>
      <c r="DN325" s="379"/>
      <c r="DO325" s="379"/>
      <c r="DP325" s="379"/>
      <c r="DQ325" s="379"/>
      <c r="DR325" s="379"/>
      <c r="DS325" s="379"/>
      <c r="DT325" s="379"/>
      <c r="DU325" s="379"/>
      <c r="DV325" s="379"/>
      <c r="DW325" s="379"/>
      <c r="DX325" s="379"/>
      <c r="DY325" s="379"/>
      <c r="DZ325" s="379"/>
      <c r="EA325" s="379"/>
      <c r="EB325" s="379"/>
      <c r="EC325" s="379"/>
      <c r="ED325" s="379"/>
      <c r="EE325" s="379"/>
      <c r="EF325" s="379"/>
      <c r="EG325" s="379"/>
      <c r="EH325" s="379"/>
      <c r="EI325" s="379"/>
      <c r="EJ325" s="379"/>
      <c r="EK325" s="379"/>
      <c r="EL325" s="379"/>
      <c r="EM325" s="379"/>
      <c r="EN325" s="379"/>
      <c r="EO325" s="379"/>
      <c r="EP325" s="379"/>
      <c r="EQ325" s="379"/>
      <c r="ER325" s="379"/>
      <c r="ES325" s="379"/>
      <c r="ET325" s="379"/>
      <c r="EU325" s="379"/>
      <c r="EV325" s="379"/>
      <c r="EW325" s="379"/>
      <c r="EX325" s="379"/>
      <c r="EY325" s="379"/>
      <c r="EZ325" s="379"/>
      <c r="FA325" s="379"/>
      <c r="FB325" s="379"/>
      <c r="FC325" s="379"/>
      <c r="FD325" s="379"/>
      <c r="FE325" s="379"/>
      <c r="FF325" s="379"/>
      <c r="FG325" s="379"/>
      <c r="FH325" s="379"/>
      <c r="FI325" s="379"/>
      <c r="FJ325" s="379"/>
      <c r="FK325" s="379"/>
      <c r="FL325" s="379"/>
      <c r="FM325" s="379"/>
      <c r="FN325" s="379"/>
      <c r="FO325" s="379"/>
      <c r="FP325" s="379"/>
      <c r="FQ325" s="379"/>
      <c r="FR325" s="379"/>
      <c r="FS325" s="379"/>
      <c r="FT325" s="379"/>
      <c r="FU325" s="379"/>
      <c r="FV325" s="379"/>
      <c r="FW325" s="379"/>
      <c r="FX325" s="379"/>
      <c r="FY325" s="379"/>
      <c r="FZ325" s="379"/>
      <c r="GA325" s="379"/>
      <c r="GB325" s="379"/>
      <c r="GC325" s="379"/>
      <c r="GD325" s="379"/>
      <c r="GE325" s="379"/>
      <c r="GF325" s="379"/>
      <c r="GG325" s="379"/>
      <c r="GH325" s="379"/>
      <c r="GI325" s="379"/>
      <c r="GJ325" s="379"/>
      <c r="GK325" s="379"/>
      <c r="GL325" s="379"/>
      <c r="GM325" s="379"/>
      <c r="GN325" s="379"/>
      <c r="GO325" s="379"/>
      <c r="GP325" s="379"/>
      <c r="GQ325" s="379"/>
      <c r="GR325" s="379"/>
      <c r="GS325" s="379"/>
      <c r="GT325" s="379"/>
      <c r="GU325" s="379"/>
      <c r="GV325" s="379"/>
      <c r="GW325" s="379"/>
      <c r="GX325" s="379"/>
      <c r="GY325" s="379"/>
      <c r="GZ325" s="379"/>
      <c r="HA325" s="379"/>
      <c r="HB325" s="379"/>
      <c r="HC325" s="379"/>
      <c r="HD325" s="379"/>
      <c r="HE325" s="379"/>
      <c r="HF325" s="379"/>
      <c r="HG325" s="379"/>
      <c r="HH325" s="379"/>
      <c r="HI325" s="379"/>
      <c r="HJ325" s="379"/>
      <c r="HK325" s="379"/>
      <c r="HL325" s="379"/>
      <c r="HM325" s="379"/>
      <c r="HN325" s="379"/>
      <c r="HO325" s="379"/>
      <c r="HP325" s="379"/>
      <c r="HQ325" s="379"/>
      <c r="HR325" s="379"/>
      <c r="HS325" s="379"/>
      <c r="HT325" s="379"/>
      <c r="HU325" s="379"/>
      <c r="HV325" s="379"/>
      <c r="HW325" s="379"/>
      <c r="HX325" s="379"/>
      <c r="HY325" s="379"/>
      <c r="HZ325" s="379"/>
      <c r="IA325" s="379"/>
      <c r="IB325" s="379"/>
      <c r="IC325" s="379"/>
      <c r="ID325" s="379"/>
      <c r="IE325" s="379"/>
      <c r="IF325" s="379"/>
      <c r="IG325" s="379"/>
      <c r="IH325" s="379"/>
      <c r="II325" s="379"/>
      <c r="IJ325" s="379"/>
      <c r="IK325" s="379"/>
      <c r="IL325" s="379"/>
      <c r="IM325" s="379"/>
      <c r="IN325" s="379"/>
      <c r="IO325" s="379"/>
      <c r="IP325" s="379"/>
      <c r="IQ325" s="379"/>
      <c r="IR325" s="379"/>
      <c r="IS325" s="379"/>
      <c r="IT325" s="379"/>
      <c r="IU325" s="379"/>
      <c r="IV325" s="379"/>
      <c r="IW325" s="379"/>
      <c r="IX325" s="379"/>
      <c r="IY325" s="379"/>
      <c r="IZ325" s="379"/>
      <c r="JA325" s="379"/>
      <c r="JB325" s="379"/>
      <c r="JC325" s="379"/>
      <c r="JD325" s="379"/>
      <c r="JE325" s="379"/>
      <c r="JF325" s="379"/>
      <c r="JG325" s="379"/>
      <c r="JH325" s="379"/>
      <c r="JI325" s="379"/>
      <c r="JJ325" s="379"/>
      <c r="JK325" s="379"/>
      <c r="JL325" s="379"/>
      <c r="JM325" s="379"/>
      <c r="JN325" s="379"/>
      <c r="JO325" s="379"/>
      <c r="JP325" s="379"/>
      <c r="JQ325" s="379"/>
      <c r="JR325" s="379"/>
      <c r="JS325" s="379"/>
      <c r="JT325" s="379"/>
      <c r="JU325" s="379"/>
      <c r="JV325" s="379"/>
      <c r="JW325" s="379"/>
      <c r="JX325" s="379"/>
      <c r="JY325" s="379"/>
      <c r="JZ325" s="379"/>
      <c r="KA325" s="379"/>
      <c r="KB325" s="379"/>
      <c r="KC325" s="379"/>
      <c r="KD325" s="379"/>
      <c r="KE325" s="379"/>
      <c r="KF325" s="379"/>
      <c r="KG325" s="379"/>
      <c r="KH325" s="379"/>
      <c r="KI325" s="379"/>
      <c r="KJ325" s="379"/>
      <c r="KK325" s="379"/>
      <c r="KL325" s="379"/>
      <c r="KM325" s="379"/>
      <c r="KN325" s="379"/>
      <c r="KO325" s="379"/>
      <c r="KP325" s="379"/>
      <c r="KQ325" s="379"/>
      <c r="KR325" s="379"/>
      <c r="KS325" s="379"/>
      <c r="KT325" s="379"/>
      <c r="KU325" s="379"/>
      <c r="KV325" s="379"/>
      <c r="KW325" s="379"/>
      <c r="KX325" s="379"/>
      <c r="KY325" s="379"/>
      <c r="KZ325" s="379"/>
      <c r="LA325" s="379"/>
      <c r="LB325" s="379"/>
      <c r="LC325" s="379"/>
      <c r="LD325" s="379"/>
      <c r="LE325" s="379"/>
      <c r="LF325" s="379"/>
      <c r="LG325" s="379"/>
      <c r="LH325" s="379"/>
      <c r="LI325" s="379"/>
      <c r="LJ325" s="379"/>
      <c r="LK325" s="379"/>
      <c r="LL325" s="379"/>
      <c r="LM325" s="379"/>
      <c r="LN325" s="379"/>
      <c r="LO325" s="379"/>
      <c r="LP325" s="379"/>
      <c r="LQ325" s="379"/>
      <c r="LR325" s="379"/>
      <c r="LS325" s="379"/>
      <c r="LT325" s="379"/>
      <c r="LU325" s="379"/>
      <c r="LV325" s="379"/>
      <c r="LW325" s="379"/>
      <c r="LX325" s="379"/>
      <c r="LY325" s="379"/>
      <c r="LZ325" s="379"/>
      <c r="MA325" s="379"/>
      <c r="MB325" s="379"/>
      <c r="MC325" s="379"/>
      <c r="MD325" s="379"/>
      <c r="ME325" s="379"/>
      <c r="MF325" s="379"/>
      <c r="MG325" s="379"/>
      <c r="MH325" s="379"/>
      <c r="MI325" s="379"/>
      <c r="MJ325" s="379"/>
      <c r="MK325" s="379"/>
      <c r="ML325" s="379"/>
      <c r="MM325" s="379"/>
      <c r="MN325" s="379"/>
      <c r="MO325" s="379"/>
      <c r="MP325" s="379"/>
      <c r="MQ325" s="379"/>
      <c r="MR325" s="379"/>
      <c r="MS325" s="379"/>
      <c r="MT325" s="379"/>
      <c r="MU325" s="379"/>
      <c r="MV325" s="379"/>
      <c r="MW325" s="379"/>
      <c r="MX325" s="379"/>
      <c r="MY325" s="379"/>
      <c r="MZ325" s="379"/>
      <c r="NA325" s="379"/>
      <c r="NB325" s="379"/>
      <c r="NC325" s="379"/>
      <c r="ND325" s="379"/>
      <c r="NE325" s="379"/>
      <c r="NF325" s="379"/>
      <c r="NG325" s="379"/>
      <c r="NH325" s="379"/>
      <c r="NI325" s="379"/>
      <c r="NJ325" s="379"/>
      <c r="NK325" s="379"/>
      <c r="NL325" s="379"/>
      <c r="NM325" s="379"/>
      <c r="NN325" s="379"/>
      <c r="NO325" s="379"/>
      <c r="NP325" s="379"/>
      <c r="NQ325" s="379"/>
      <c r="NR325" s="379"/>
      <c r="NS325" s="379"/>
      <c r="NT325" s="379"/>
      <c r="NU325" s="379"/>
      <c r="NV325" s="379"/>
      <c r="NW325" s="379"/>
      <c r="NX325" s="379"/>
      <c r="NY325" s="379"/>
      <c r="NZ325" s="379"/>
      <c r="OA325" s="379"/>
      <c r="OB325" s="379"/>
      <c r="OC325" s="379"/>
      <c r="OD325" s="379"/>
      <c r="OE325" s="379"/>
      <c r="OF325" s="379"/>
      <c r="OG325" s="379"/>
      <c r="OH325" s="379"/>
      <c r="OI325" s="379"/>
      <c r="OJ325" s="379"/>
      <c r="OK325" s="379"/>
      <c r="OL325" s="379"/>
      <c r="OM325" s="379"/>
      <c r="ON325" s="379"/>
      <c r="OO325" s="379"/>
      <c r="OP325" s="379"/>
      <c r="OQ325" s="379"/>
      <c r="OR325" s="379"/>
      <c r="OS325" s="379"/>
      <c r="OT325" s="379"/>
      <c r="OU325" s="379"/>
      <c r="OV325" s="379"/>
      <c r="OW325" s="379"/>
      <c r="OX325" s="379"/>
      <c r="OY325" s="379"/>
      <c r="OZ325" s="379"/>
      <c r="PA325" s="379"/>
      <c r="PB325" s="379"/>
      <c r="PC325" s="379"/>
      <c r="PD325" s="379"/>
      <c r="PE325" s="379"/>
      <c r="PF325" s="379"/>
      <c r="PG325" s="379"/>
      <c r="PH325" s="379"/>
      <c r="PI325" s="379"/>
      <c r="PJ325" s="379"/>
      <c r="PK325" s="379"/>
      <c r="PL325" s="379"/>
      <c r="PM325" s="379"/>
      <c r="PN325" s="379"/>
      <c r="PO325" s="379"/>
      <c r="PP325" s="379"/>
      <c r="PQ325" s="379"/>
      <c r="PR325" s="379"/>
      <c r="PS325" s="379"/>
      <c r="PT325" s="379"/>
      <c r="PU325" s="379"/>
      <c r="PV325" s="379"/>
      <c r="PW325" s="379"/>
      <c r="PX325" s="379"/>
      <c r="PY325" s="379"/>
      <c r="PZ325" s="379"/>
      <c r="QA325" s="379"/>
      <c r="QB325" s="379"/>
      <c r="QC325" s="379"/>
      <c r="QD325" s="379"/>
      <c r="QE325" s="379"/>
      <c r="QF325" s="379"/>
      <c r="QG325" s="379"/>
      <c r="QH325" s="379"/>
      <c r="QI325" s="379"/>
      <c r="QJ325" s="379"/>
      <c r="QK325" s="379"/>
      <c r="QL325" s="379"/>
      <c r="QM325" s="379"/>
      <c r="QN325" s="379"/>
      <c r="QO325" s="379"/>
      <c r="QP325" s="379"/>
      <c r="QQ325" s="379"/>
      <c r="QR325" s="379"/>
      <c r="QS325" s="379"/>
      <c r="QT325" s="379"/>
      <c r="QU325" s="379"/>
      <c r="QV325" s="379"/>
      <c r="QW325" s="379"/>
      <c r="QX325" s="379"/>
      <c r="QY325" s="379"/>
      <c r="QZ325" s="379"/>
      <c r="RA325" s="379"/>
      <c r="RB325" s="379"/>
      <c r="RC325" s="379"/>
      <c r="RD325" s="379"/>
      <c r="RE325" s="379"/>
      <c r="RF325" s="379"/>
      <c r="RG325" s="379"/>
      <c r="RH325" s="379"/>
      <c r="RI325" s="379"/>
      <c r="RJ325" s="379"/>
      <c r="RK325" s="379"/>
      <c r="RL325" s="379"/>
      <c r="RM325" s="379"/>
      <c r="RN325" s="379"/>
      <c r="RO325" s="379"/>
      <c r="RP325" s="379"/>
      <c r="RQ325" s="379"/>
      <c r="RR325" s="379"/>
      <c r="RS325" s="379"/>
      <c r="RT325" s="379"/>
      <c r="RU325" s="379"/>
      <c r="RV325" s="379"/>
      <c r="RW325" s="379"/>
      <c r="RX325" s="379"/>
      <c r="RY325" s="379"/>
      <c r="RZ325" s="379"/>
      <c r="SA325" s="379"/>
      <c r="SB325" s="379"/>
      <c r="SC325" s="379"/>
      <c r="SD325" s="379"/>
      <c r="SE325" s="379"/>
      <c r="SF325" s="379"/>
      <c r="SG325" s="379"/>
      <c r="SH325" s="379"/>
      <c r="SI325" s="379"/>
      <c r="SJ325" s="379"/>
      <c r="SK325" s="379"/>
      <c r="SL325" s="379"/>
      <c r="SM325" s="379"/>
      <c r="SN325" s="379"/>
      <c r="SO325" s="379"/>
      <c r="SP325" s="379"/>
      <c r="SQ325" s="379"/>
      <c r="SR325" s="379"/>
      <c r="SS325" s="379"/>
      <c r="ST325" s="379"/>
      <c r="SU325" s="379"/>
      <c r="SV325" s="379"/>
      <c r="SW325" s="379"/>
      <c r="SX325" s="379"/>
      <c r="SY325" s="379"/>
      <c r="SZ325" s="379"/>
      <c r="TA325" s="379"/>
      <c r="TB325" s="379"/>
      <c r="TC325" s="379"/>
      <c r="TD325" s="379"/>
      <c r="TE325" s="379"/>
      <c r="TF325" s="379"/>
      <c r="TG325" s="379"/>
      <c r="TH325" s="379"/>
      <c r="TI325" s="379"/>
      <c r="TJ325" s="379"/>
      <c r="TK325" s="379"/>
      <c r="TL325" s="379"/>
      <c r="TM325" s="379"/>
      <c r="TN325" s="379"/>
      <c r="TO325" s="379"/>
      <c r="TP325" s="379"/>
      <c r="TQ325" s="379"/>
      <c r="TR325" s="379"/>
      <c r="TS325" s="379"/>
      <c r="TT325" s="379"/>
      <c r="TU325" s="379"/>
      <c r="TV325" s="379"/>
      <c r="TW325" s="379"/>
      <c r="TX325" s="379"/>
      <c r="TY325" s="379"/>
      <c r="TZ325" s="379"/>
      <c r="UA325" s="379"/>
      <c r="UB325" s="379"/>
      <c r="UC325" s="379"/>
      <c r="UD325" s="379"/>
      <c r="UE325" s="379"/>
      <c r="UF325" s="379"/>
      <c r="UG325" s="379"/>
      <c r="UH325" s="379"/>
      <c r="UI325" s="379"/>
      <c r="UJ325" s="379"/>
      <c r="UK325" s="379"/>
      <c r="UL325" s="379"/>
      <c r="UM325" s="379"/>
      <c r="UN325" s="379"/>
      <c r="UO325" s="379"/>
      <c r="UP325" s="379"/>
      <c r="UQ325" s="379"/>
      <c r="UR325" s="379"/>
      <c r="US325" s="379"/>
      <c r="UT325" s="379"/>
      <c r="UU325" s="379"/>
      <c r="UV325" s="379"/>
      <c r="UW325" s="379"/>
      <c r="UX325" s="379"/>
      <c r="UY325" s="379"/>
      <c r="UZ325" s="379"/>
      <c r="VA325" s="379"/>
      <c r="VB325" s="379"/>
      <c r="VC325" s="379"/>
      <c r="VD325" s="379"/>
      <c r="VE325" s="379"/>
      <c r="VF325" s="379"/>
      <c r="VG325" s="379"/>
      <c r="VH325" s="379"/>
      <c r="VI325" s="379"/>
      <c r="VJ325" s="379"/>
      <c r="VK325" s="379"/>
      <c r="VL325" s="379"/>
      <c r="VM325" s="379"/>
      <c r="VN325" s="379"/>
      <c r="VO325" s="379"/>
      <c r="VP325" s="379"/>
      <c r="VQ325" s="379"/>
      <c r="VR325" s="379"/>
      <c r="VS325" s="379"/>
      <c r="VT325" s="379"/>
      <c r="VU325" s="379"/>
      <c r="VV325" s="379"/>
      <c r="VW325" s="379"/>
      <c r="VX325" s="379"/>
      <c r="VY325" s="379"/>
      <c r="VZ325" s="379"/>
      <c r="WA325" s="379"/>
      <c r="WB325" s="379"/>
      <c r="WC325" s="379"/>
      <c r="WD325" s="379"/>
      <c r="WE325" s="379"/>
      <c r="WF325" s="379"/>
      <c r="WG325" s="379"/>
      <c r="WH325" s="379"/>
      <c r="WI325" s="379"/>
      <c r="WJ325" s="379"/>
      <c r="WK325" s="379"/>
      <c r="WL325" s="379"/>
      <c r="WM325" s="379"/>
      <c r="WN325" s="379"/>
      <c r="WO325" s="379"/>
      <c r="WP325" s="379"/>
      <c r="WQ325" s="379"/>
      <c r="WR325" s="379"/>
      <c r="WS325" s="379"/>
      <c r="WT325" s="379"/>
      <c r="WU325" s="379"/>
      <c r="WV325" s="379"/>
      <c r="WW325" s="379"/>
      <c r="WX325" s="379"/>
      <c r="WY325" s="379"/>
      <c r="WZ325" s="379"/>
      <c r="XA325" s="379"/>
      <c r="XB325" s="379"/>
      <c r="XC325" s="379"/>
      <c r="XD325" s="379"/>
      <c r="XE325" s="379"/>
      <c r="XF325" s="379"/>
      <c r="XG325" s="379"/>
      <c r="XH325" s="379"/>
      <c r="XI325" s="379"/>
      <c r="XJ325" s="379"/>
      <c r="XK325" s="379"/>
      <c r="XL325" s="379"/>
      <c r="XM325" s="379"/>
      <c r="XN325" s="379"/>
      <c r="XO325" s="379"/>
      <c r="XP325" s="379"/>
      <c r="XQ325" s="379"/>
      <c r="XR325" s="379"/>
      <c r="XS325" s="379"/>
      <c r="XT325" s="379"/>
      <c r="XU325" s="379"/>
      <c r="XV325" s="379"/>
      <c r="XW325" s="379"/>
      <c r="XX325" s="379"/>
      <c r="XY325" s="379"/>
      <c r="XZ325" s="379"/>
      <c r="YA325" s="379"/>
      <c r="YB325" s="379"/>
      <c r="YC325" s="379"/>
      <c r="YD325" s="379"/>
      <c r="YE325" s="379"/>
      <c r="YF325" s="379"/>
      <c r="YG325" s="379"/>
      <c r="YH325" s="379"/>
      <c r="YI325" s="379"/>
      <c r="YJ325" s="379"/>
      <c r="YK325" s="379"/>
      <c r="YL325" s="379"/>
      <c r="YM325" s="379"/>
      <c r="YN325" s="379"/>
      <c r="YO325" s="379"/>
      <c r="YP325" s="379"/>
      <c r="YQ325" s="379"/>
      <c r="YR325" s="379"/>
      <c r="YS325" s="379"/>
      <c r="YT325" s="379"/>
      <c r="YU325" s="379"/>
      <c r="YV325" s="379"/>
      <c r="YW325" s="379"/>
      <c r="YX325" s="379"/>
      <c r="YY325" s="379"/>
      <c r="YZ325" s="379"/>
      <c r="ZA325" s="379"/>
      <c r="ZB325" s="379"/>
      <c r="ZC325" s="379"/>
      <c r="ZD325" s="379"/>
      <c r="ZE325" s="379"/>
      <c r="ZF325" s="379"/>
      <c r="ZG325" s="379"/>
      <c r="ZH325" s="379"/>
      <c r="ZI325" s="379"/>
      <c r="ZJ325" s="379"/>
      <c r="ZK325" s="379"/>
      <c r="ZL325" s="379"/>
      <c r="ZM325" s="379"/>
      <c r="ZN325" s="379"/>
      <c r="ZO325" s="379"/>
      <c r="ZP325" s="379"/>
      <c r="ZQ325" s="379"/>
      <c r="ZR325" s="379"/>
      <c r="ZS325" s="379"/>
      <c r="ZT325" s="379"/>
      <c r="ZU325" s="379"/>
      <c r="ZV325" s="379"/>
      <c r="ZW325" s="379"/>
      <c r="ZX325" s="379"/>
      <c r="ZY325" s="379"/>
      <c r="ZZ325" s="379"/>
      <c r="AAA325" s="379"/>
      <c r="AAB325" s="379"/>
      <c r="AAC325" s="379"/>
      <c r="AAD325" s="379"/>
      <c r="AAE325" s="379"/>
      <c r="AAF325" s="379"/>
      <c r="AAG325" s="379"/>
      <c r="AAH325" s="379"/>
      <c r="AAI325" s="379"/>
      <c r="AAJ325" s="379"/>
      <c r="AAK325" s="379"/>
      <c r="AAL325" s="379"/>
      <c r="AAM325" s="379"/>
      <c r="AAN325" s="379"/>
      <c r="AAO325" s="379"/>
      <c r="AAP325" s="379"/>
      <c r="AAQ325" s="379"/>
      <c r="AAR325" s="379"/>
      <c r="AAS325" s="379"/>
      <c r="AAT325" s="379"/>
      <c r="AAU325" s="379"/>
      <c r="AAV325" s="379"/>
      <c r="AAW325" s="379"/>
      <c r="AAX325" s="379"/>
      <c r="AAY325" s="379"/>
      <c r="AAZ325" s="379"/>
      <c r="ABA325" s="379"/>
      <c r="ABB325" s="379"/>
      <c r="ABC325" s="379"/>
      <c r="ABD325" s="379"/>
      <c r="ABE325" s="379"/>
      <c r="ABF325" s="379"/>
      <c r="ABG325" s="379"/>
      <c r="ABH325" s="379"/>
      <c r="ABI325" s="379"/>
      <c r="ABJ325" s="379"/>
      <c r="ABK325" s="379"/>
      <c r="ABL325" s="379"/>
      <c r="ABM325" s="379"/>
      <c r="ABN325" s="379"/>
      <c r="ABO325" s="379"/>
      <c r="ABP325" s="379"/>
      <c r="ABQ325" s="379"/>
      <c r="ABR325" s="379"/>
      <c r="ABS325" s="379"/>
      <c r="ABT325" s="379"/>
      <c r="ABU325" s="379"/>
      <c r="ABV325" s="379"/>
      <c r="ABW325" s="379"/>
      <c r="ABX325" s="379"/>
      <c r="ABY325" s="379"/>
      <c r="ABZ325" s="379"/>
      <c r="ACA325" s="379"/>
      <c r="ACB325" s="379"/>
      <c r="ACC325" s="379"/>
      <c r="ACD325" s="379"/>
      <c r="ACE325" s="379"/>
      <c r="ACF325" s="379"/>
      <c r="ACG325" s="379"/>
      <c r="ACH325" s="379"/>
      <c r="ACI325" s="379"/>
      <c r="ACJ325" s="379"/>
      <c r="ACK325" s="379"/>
      <c r="ACL325" s="379"/>
      <c r="ACM325" s="379"/>
      <c r="ACN325" s="379"/>
      <c r="ACO325" s="379"/>
      <c r="ACP325" s="379"/>
      <c r="ACQ325" s="379"/>
      <c r="ACR325" s="379"/>
      <c r="ACS325" s="379"/>
      <c r="ACT325" s="379"/>
      <c r="ACU325" s="379"/>
      <c r="ACV325" s="379"/>
      <c r="ACW325" s="379"/>
      <c r="ACX325" s="379"/>
      <c r="ACY325" s="379"/>
      <c r="ACZ325" s="379"/>
      <c r="ADA325" s="379"/>
      <c r="ADB325" s="379"/>
      <c r="ADC325" s="379"/>
      <c r="ADD325" s="379"/>
      <c r="ADE325" s="379"/>
      <c r="ADF325" s="379"/>
      <c r="ADG325" s="379"/>
      <c r="ADH325" s="379"/>
      <c r="ADI325" s="379"/>
      <c r="ADJ325" s="379"/>
      <c r="ADK325" s="379"/>
      <c r="ADL325" s="379"/>
      <c r="ADM325" s="379"/>
      <c r="ADN325" s="379"/>
      <c r="ADO325" s="379"/>
      <c r="ADP325" s="379"/>
      <c r="ADQ325" s="379"/>
      <c r="ADR325" s="379"/>
      <c r="ADS325" s="379"/>
      <c r="ADT325" s="379"/>
      <c r="ADU325" s="379"/>
      <c r="ADV325" s="379"/>
      <c r="ADW325" s="379"/>
      <c r="ADX325" s="379"/>
      <c r="ADY325" s="379"/>
      <c r="ADZ325" s="379"/>
      <c r="AEA325" s="379"/>
      <c r="AEB325" s="379"/>
      <c r="AEC325" s="379"/>
      <c r="AED325" s="379"/>
      <c r="AEE325" s="379"/>
      <c r="AEF325" s="379"/>
      <c r="AEG325" s="379"/>
      <c r="AEH325" s="379"/>
      <c r="AEI325" s="379"/>
      <c r="AEJ325" s="379"/>
      <c r="AEK325" s="379"/>
      <c r="AEL325" s="379"/>
      <c r="AEM325" s="379"/>
      <c r="AEN325" s="379"/>
      <c r="AEO325" s="379"/>
      <c r="AEP325" s="379"/>
      <c r="AEQ325" s="379"/>
      <c r="AER325" s="379"/>
      <c r="AES325" s="379"/>
      <c r="AET325" s="379"/>
      <c r="AEU325" s="379"/>
      <c r="AEV325" s="379"/>
      <c r="AEW325" s="379"/>
      <c r="AEX325" s="379"/>
      <c r="AEY325" s="379"/>
      <c r="AEZ325" s="379"/>
      <c r="AFA325" s="379"/>
      <c r="AFB325" s="379"/>
      <c r="AFC325" s="379"/>
      <c r="AFD325" s="379"/>
      <c r="AFE325" s="379"/>
      <c r="AFF325" s="379"/>
      <c r="AFG325" s="379"/>
      <c r="AFH325" s="379"/>
      <c r="AFI325" s="379"/>
      <c r="AFJ325" s="379"/>
      <c r="AFK325" s="379"/>
      <c r="AFL325" s="379"/>
      <c r="AFM325" s="379"/>
      <c r="AFN325" s="379"/>
      <c r="AFO325" s="379"/>
      <c r="AFP325" s="379"/>
      <c r="AFQ325" s="379"/>
      <c r="AFR325" s="379"/>
      <c r="AFS325" s="379"/>
      <c r="AFT325" s="379"/>
      <c r="AFU325" s="379"/>
      <c r="AFV325" s="379"/>
      <c r="AFW325" s="379"/>
      <c r="AFX325" s="379"/>
      <c r="AFY325" s="379"/>
      <c r="AFZ325" s="379"/>
      <c r="AGA325" s="379"/>
      <c r="AGB325" s="379"/>
      <c r="AGC325" s="379"/>
      <c r="AGD325" s="379"/>
      <c r="AGE325" s="379"/>
      <c r="AGF325" s="379"/>
      <c r="AGG325" s="379"/>
      <c r="AGH325" s="379"/>
      <c r="AGI325" s="379"/>
      <c r="AGJ325" s="379"/>
      <c r="AGK325" s="379"/>
      <c r="AGL325" s="379"/>
      <c r="AGM325" s="379"/>
      <c r="AGN325" s="379"/>
      <c r="AGO325" s="379"/>
      <c r="AGP325" s="379"/>
      <c r="AGQ325" s="379"/>
      <c r="AGR325" s="379"/>
      <c r="AGS325" s="379"/>
      <c r="AGT325" s="379"/>
      <c r="AGU325" s="379"/>
      <c r="AGV325" s="379"/>
      <c r="AGW325" s="379"/>
      <c r="AGX325" s="379"/>
      <c r="AGY325" s="379"/>
      <c r="AGZ325" s="379"/>
      <c r="AHA325" s="379"/>
      <c r="AHB325" s="379"/>
      <c r="AHC325" s="379"/>
      <c r="AHD325" s="379"/>
      <c r="AHE325" s="379"/>
      <c r="AHF325" s="379"/>
      <c r="AHG325" s="379"/>
      <c r="AHH325" s="379"/>
      <c r="AHI325" s="379"/>
      <c r="AHJ325" s="379"/>
      <c r="AHK325" s="379"/>
      <c r="AHL325" s="379"/>
      <c r="AHM325" s="379"/>
      <c r="AHN325" s="379"/>
      <c r="AHO325" s="379"/>
      <c r="AHP325" s="379"/>
      <c r="AHQ325" s="379"/>
      <c r="AHR325" s="379"/>
      <c r="AHS325" s="379"/>
      <c r="AHT325" s="379"/>
      <c r="AHU325" s="379"/>
      <c r="AHV325" s="379"/>
      <c r="AHW325" s="379"/>
      <c r="AHX325" s="379"/>
      <c r="AHY325" s="379"/>
      <c r="AHZ325" s="379"/>
      <c r="AIA325" s="379"/>
      <c r="AIB325" s="379"/>
      <c r="AIC325" s="379"/>
      <c r="AID325" s="379"/>
      <c r="AIE325" s="379"/>
      <c r="AIF325" s="379"/>
      <c r="AIG325" s="379"/>
      <c r="AIH325" s="379"/>
      <c r="AII325" s="379"/>
      <c r="AIJ325" s="379"/>
      <c r="AIK325" s="379"/>
      <c r="AIL325" s="379"/>
      <c r="AIM325" s="379"/>
      <c r="AIN325" s="379"/>
      <c r="AIO325" s="379"/>
      <c r="AIP325" s="379"/>
      <c r="AIQ325" s="379"/>
      <c r="AIR325" s="379"/>
      <c r="AIS325" s="379"/>
      <c r="AIT325" s="379"/>
      <c r="AIU325" s="379"/>
      <c r="AIV325" s="379"/>
      <c r="AIW325" s="379"/>
      <c r="AIX325" s="379"/>
      <c r="AIY325" s="379"/>
      <c r="AIZ325" s="379"/>
      <c r="AJA325" s="379"/>
      <c r="AJB325" s="379"/>
      <c r="AJC325" s="379"/>
      <c r="AJD325" s="379"/>
      <c r="AJE325" s="379"/>
      <c r="AJF325" s="379"/>
      <c r="AJG325" s="379"/>
      <c r="AJH325" s="379"/>
      <c r="AJI325" s="379"/>
      <c r="AJJ325" s="379"/>
      <c r="AJK325" s="379"/>
      <c r="AJL325" s="379"/>
      <c r="AJM325" s="379"/>
      <c r="AJN325" s="379"/>
      <c r="AJO325" s="379"/>
      <c r="AJP325" s="379"/>
      <c r="AJQ325" s="379"/>
      <c r="AJR325" s="379"/>
      <c r="AJS325" s="379"/>
      <c r="AJT325" s="379"/>
      <c r="AJU325" s="379"/>
      <c r="AJV325" s="379"/>
      <c r="AJW325" s="379"/>
      <c r="AJX325" s="379"/>
      <c r="AJY325" s="379"/>
      <c r="AJZ325" s="379"/>
      <c r="AKA325" s="379"/>
      <c r="AKB325" s="379"/>
      <c r="AKC325" s="379"/>
      <c r="AKD325" s="379"/>
      <c r="AKE325" s="379"/>
      <c r="AKF325" s="379"/>
      <c r="AKG325" s="379"/>
      <c r="AKH325" s="379"/>
      <c r="AKI325" s="379"/>
      <c r="AKJ325" s="379"/>
      <c r="AKK325" s="379"/>
      <c r="AKL325" s="379"/>
      <c r="AKM325" s="379"/>
      <c r="AKN325" s="379"/>
      <c r="AKO325" s="379"/>
      <c r="AKP325" s="379"/>
      <c r="AKQ325" s="379"/>
      <c r="AKR325" s="379"/>
      <c r="AKS325" s="379"/>
      <c r="AKT325" s="379"/>
      <c r="AKU325" s="379"/>
      <c r="AKV325" s="379"/>
      <c r="AKW325" s="379"/>
      <c r="AKX325" s="379"/>
      <c r="AKY325" s="379"/>
      <c r="AKZ325" s="379"/>
      <c r="ALA325" s="379"/>
      <c r="ALB325" s="379"/>
      <c r="ALC325" s="379"/>
      <c r="ALD325" s="379"/>
      <c r="ALE325" s="379"/>
      <c r="ALF325" s="379"/>
      <c r="ALG325" s="379"/>
      <c r="ALH325" s="379"/>
      <c r="ALI325" s="379"/>
      <c r="ALJ325" s="379"/>
      <c r="ALK325" s="379"/>
      <c r="ALL325" s="379"/>
      <c r="ALM325" s="379"/>
      <c r="ALN325" s="379"/>
      <c r="ALO325" s="379"/>
      <c r="ALP325" s="379"/>
      <c r="ALQ325" s="379"/>
      <c r="ALR325" s="379"/>
      <c r="ALS325" s="379"/>
      <c r="ALT325" s="379"/>
      <c r="ALU325" s="379"/>
      <c r="ALV325" s="379"/>
      <c r="ALW325" s="379"/>
      <c r="ALX325" s="379"/>
      <c r="ALY325" s="379"/>
      <c r="ALZ325" s="379"/>
      <c r="AMA325" s="379"/>
      <c r="AMB325" s="379"/>
      <c r="AMC325" s="379"/>
      <c r="AMD325" s="379"/>
      <c r="AME325" s="379"/>
      <c r="AMF325" s="379"/>
      <c r="AMG325" s="379"/>
      <c r="AMH325" s="379"/>
      <c r="AMI325" s="379"/>
      <c r="AMJ325" s="379"/>
      <c r="AMK325" s="379"/>
      <c r="AML325" s="379"/>
      <c r="AMM325" s="379"/>
      <c r="AMN325" s="379"/>
      <c r="AMO325" s="379"/>
      <c r="AMP325" s="379"/>
      <c r="AMQ325" s="379"/>
      <c r="AMR325" s="379"/>
      <c r="AMS325" s="379"/>
      <c r="AMT325" s="379"/>
      <c r="AMU325" s="379"/>
    </row>
    <row r="326" spans="1:1035" s="343" customFormat="1" ht="15" x14ac:dyDescent="0.25">
      <c r="A326" s="664">
        <v>45586</v>
      </c>
      <c r="B326" s="665">
        <v>0</v>
      </c>
      <c r="C326" s="666">
        <v>0.21199999999999999</v>
      </c>
      <c r="D326" s="667">
        <v>45617</v>
      </c>
      <c r="E326" s="668">
        <v>0</v>
      </c>
      <c r="F326" s="668">
        <v>0.26100000000000001</v>
      </c>
      <c r="G326" s="669">
        <v>45647</v>
      </c>
      <c r="H326" s="665">
        <v>0</v>
      </c>
      <c r="I326" s="665">
        <v>0.217</v>
      </c>
      <c r="J326" s="667">
        <v>45678</v>
      </c>
      <c r="K326" s="668">
        <v>0</v>
      </c>
      <c r="L326" s="670">
        <v>0.26</v>
      </c>
      <c r="M326" s="671">
        <v>45709</v>
      </c>
      <c r="N326" s="665">
        <v>0</v>
      </c>
      <c r="O326" s="665">
        <v>0.20899999999999999</v>
      </c>
      <c r="P326" s="672">
        <v>45737</v>
      </c>
      <c r="Q326" s="673">
        <v>1.5</v>
      </c>
      <c r="R326" s="674">
        <v>0.41599999999999998</v>
      </c>
      <c r="S326" s="678">
        <v>45768</v>
      </c>
      <c r="T326" s="676">
        <v>0</v>
      </c>
      <c r="U326" s="688">
        <v>0.71399999999999997</v>
      </c>
      <c r="V326" s="675">
        <v>45798</v>
      </c>
      <c r="W326" s="676">
        <v>0</v>
      </c>
      <c r="X326" s="677">
        <v>1.704</v>
      </c>
      <c r="Y326" s="678">
        <v>45829</v>
      </c>
      <c r="Z326" s="676">
        <v>0</v>
      </c>
      <c r="AA326" s="689">
        <v>1.2330000000000001</v>
      </c>
      <c r="AB326" s="679">
        <v>45859</v>
      </c>
      <c r="AC326" s="658"/>
      <c r="AD326" s="658"/>
      <c r="AE326" s="652">
        <v>0</v>
      </c>
      <c r="AF326" s="687">
        <v>0.317</v>
      </c>
      <c r="AG326" s="681">
        <v>45890</v>
      </c>
      <c r="AH326" s="681"/>
      <c r="AI326" s="681"/>
      <c r="AJ326" s="381">
        <v>0</v>
      </c>
      <c r="AK326" s="381">
        <v>0.223</v>
      </c>
      <c r="AL326" s="383">
        <v>0.154</v>
      </c>
      <c r="AM326" s="686"/>
      <c r="AN326" s="686"/>
      <c r="AO326" s="683">
        <v>45921</v>
      </c>
      <c r="AP326" s="652">
        <v>0</v>
      </c>
      <c r="AQ326" s="684">
        <v>0.17599999999999999</v>
      </c>
      <c r="AR326" s="685"/>
      <c r="AS326" s="685"/>
      <c r="AT326" s="379"/>
      <c r="AU326" s="379"/>
      <c r="AV326" s="379"/>
      <c r="AW326" s="379"/>
      <c r="AX326" s="379"/>
      <c r="AY326" s="379"/>
      <c r="AZ326" s="379"/>
      <c r="BA326" s="379"/>
      <c r="BB326" s="379"/>
      <c r="BC326" s="379"/>
      <c r="BD326" s="379"/>
      <c r="BE326" s="379"/>
      <c r="BF326" s="379"/>
      <c r="BG326" s="379"/>
      <c r="BH326" s="379"/>
      <c r="BI326" s="379"/>
      <c r="BJ326" s="379"/>
      <c r="BK326" s="379"/>
      <c r="BL326" s="379"/>
      <c r="BM326" s="379"/>
      <c r="BN326" s="379"/>
      <c r="BO326" s="379"/>
      <c r="BP326" s="379"/>
      <c r="BQ326" s="379"/>
      <c r="BR326" s="379"/>
      <c r="BS326" s="379"/>
      <c r="BT326" s="379"/>
      <c r="BU326" s="379"/>
      <c r="BV326" s="379"/>
      <c r="BW326" s="379"/>
      <c r="BX326" s="379"/>
      <c r="BY326" s="379"/>
      <c r="BZ326" s="379"/>
      <c r="CA326" s="379"/>
      <c r="CB326" s="379"/>
      <c r="CC326" s="379"/>
      <c r="CD326" s="379"/>
      <c r="CE326" s="379"/>
      <c r="CF326" s="379"/>
      <c r="CG326" s="379"/>
      <c r="CH326" s="379"/>
      <c r="CI326" s="379"/>
      <c r="CJ326" s="379"/>
      <c r="CK326" s="379"/>
      <c r="CL326" s="379"/>
      <c r="CM326" s="379"/>
      <c r="CN326" s="379"/>
      <c r="CO326" s="379"/>
      <c r="CP326" s="379"/>
      <c r="CQ326" s="379"/>
      <c r="CR326" s="379"/>
      <c r="CS326" s="379"/>
      <c r="CT326" s="379"/>
      <c r="CU326" s="379"/>
      <c r="CV326" s="379"/>
      <c r="CW326" s="379"/>
      <c r="CX326" s="379"/>
      <c r="CY326" s="379"/>
      <c r="CZ326" s="379"/>
      <c r="DA326" s="379"/>
      <c r="DB326" s="379"/>
      <c r="DC326" s="379"/>
      <c r="DD326" s="379"/>
      <c r="DE326" s="379"/>
      <c r="DF326" s="379"/>
      <c r="DG326" s="379"/>
      <c r="DH326" s="379"/>
      <c r="DI326" s="379"/>
      <c r="DJ326" s="379"/>
      <c r="DK326" s="379"/>
      <c r="DL326" s="379"/>
      <c r="DM326" s="379"/>
      <c r="DN326" s="379"/>
      <c r="DO326" s="379"/>
      <c r="DP326" s="379"/>
      <c r="DQ326" s="379"/>
      <c r="DR326" s="379"/>
      <c r="DS326" s="379"/>
      <c r="DT326" s="379"/>
      <c r="DU326" s="379"/>
      <c r="DV326" s="379"/>
      <c r="DW326" s="379"/>
      <c r="DX326" s="379"/>
      <c r="DY326" s="379"/>
      <c r="DZ326" s="379"/>
      <c r="EA326" s="379"/>
      <c r="EB326" s="379"/>
      <c r="EC326" s="379"/>
      <c r="ED326" s="379"/>
      <c r="EE326" s="379"/>
      <c r="EF326" s="379"/>
      <c r="EG326" s="379"/>
      <c r="EH326" s="379"/>
      <c r="EI326" s="379"/>
      <c r="EJ326" s="379"/>
      <c r="EK326" s="379"/>
      <c r="EL326" s="379"/>
      <c r="EM326" s="379"/>
      <c r="EN326" s="379"/>
      <c r="EO326" s="379"/>
      <c r="EP326" s="379"/>
      <c r="EQ326" s="379"/>
      <c r="ER326" s="379"/>
      <c r="ES326" s="379"/>
      <c r="ET326" s="379"/>
      <c r="EU326" s="379"/>
      <c r="EV326" s="379"/>
      <c r="EW326" s="379"/>
      <c r="EX326" s="379"/>
      <c r="EY326" s="379"/>
      <c r="EZ326" s="379"/>
      <c r="FA326" s="379"/>
      <c r="FB326" s="379"/>
      <c r="FC326" s="379"/>
      <c r="FD326" s="379"/>
      <c r="FE326" s="379"/>
      <c r="FF326" s="379"/>
      <c r="FG326" s="379"/>
      <c r="FH326" s="379"/>
      <c r="FI326" s="379"/>
      <c r="FJ326" s="379"/>
      <c r="FK326" s="379"/>
      <c r="FL326" s="379"/>
      <c r="FM326" s="379"/>
      <c r="FN326" s="379"/>
      <c r="FO326" s="379"/>
      <c r="FP326" s="379"/>
      <c r="FQ326" s="379"/>
      <c r="FR326" s="379"/>
      <c r="FS326" s="379"/>
      <c r="FT326" s="379"/>
      <c r="FU326" s="379"/>
      <c r="FV326" s="379"/>
      <c r="FW326" s="379"/>
      <c r="FX326" s="379"/>
      <c r="FY326" s="379"/>
      <c r="FZ326" s="379"/>
      <c r="GA326" s="379"/>
      <c r="GB326" s="379"/>
      <c r="GC326" s="379"/>
      <c r="GD326" s="379"/>
      <c r="GE326" s="379"/>
      <c r="GF326" s="379"/>
      <c r="GG326" s="379"/>
      <c r="GH326" s="379"/>
      <c r="GI326" s="379"/>
      <c r="GJ326" s="379"/>
      <c r="GK326" s="379"/>
      <c r="GL326" s="379"/>
      <c r="GM326" s="379"/>
      <c r="GN326" s="379"/>
      <c r="GO326" s="379"/>
      <c r="GP326" s="379"/>
      <c r="GQ326" s="379"/>
      <c r="GR326" s="379"/>
      <c r="GS326" s="379"/>
      <c r="GT326" s="379"/>
      <c r="GU326" s="379"/>
      <c r="GV326" s="379"/>
      <c r="GW326" s="379"/>
      <c r="GX326" s="379"/>
      <c r="GY326" s="379"/>
      <c r="GZ326" s="379"/>
      <c r="HA326" s="379"/>
      <c r="HB326" s="379"/>
      <c r="HC326" s="379"/>
      <c r="HD326" s="379"/>
      <c r="HE326" s="379"/>
      <c r="HF326" s="379"/>
      <c r="HG326" s="379"/>
      <c r="HH326" s="379"/>
      <c r="HI326" s="379"/>
      <c r="HJ326" s="379"/>
      <c r="HK326" s="379"/>
      <c r="HL326" s="379"/>
      <c r="HM326" s="379"/>
      <c r="HN326" s="379"/>
      <c r="HO326" s="379"/>
      <c r="HP326" s="379"/>
      <c r="HQ326" s="379"/>
      <c r="HR326" s="379"/>
      <c r="HS326" s="379"/>
      <c r="HT326" s="379"/>
      <c r="HU326" s="379"/>
      <c r="HV326" s="379"/>
      <c r="HW326" s="379"/>
      <c r="HX326" s="379"/>
      <c r="HY326" s="379"/>
      <c r="HZ326" s="379"/>
      <c r="IA326" s="379"/>
      <c r="IB326" s="379"/>
      <c r="IC326" s="379"/>
      <c r="ID326" s="379"/>
      <c r="IE326" s="379"/>
      <c r="IF326" s="379"/>
      <c r="IG326" s="379"/>
      <c r="IH326" s="379"/>
      <c r="II326" s="379"/>
      <c r="IJ326" s="379"/>
      <c r="IK326" s="379"/>
      <c r="IL326" s="379"/>
      <c r="IM326" s="379"/>
      <c r="IN326" s="379"/>
      <c r="IO326" s="379"/>
      <c r="IP326" s="379"/>
      <c r="IQ326" s="379"/>
      <c r="IR326" s="379"/>
      <c r="IS326" s="379"/>
      <c r="IT326" s="379"/>
      <c r="IU326" s="379"/>
      <c r="IV326" s="379"/>
      <c r="IW326" s="379"/>
      <c r="IX326" s="379"/>
      <c r="IY326" s="379"/>
      <c r="IZ326" s="379"/>
      <c r="JA326" s="379"/>
      <c r="JB326" s="379"/>
      <c r="JC326" s="379"/>
      <c r="JD326" s="379"/>
      <c r="JE326" s="379"/>
      <c r="JF326" s="379"/>
      <c r="JG326" s="379"/>
      <c r="JH326" s="379"/>
      <c r="JI326" s="379"/>
      <c r="JJ326" s="379"/>
      <c r="JK326" s="379"/>
      <c r="JL326" s="379"/>
      <c r="JM326" s="379"/>
      <c r="JN326" s="379"/>
      <c r="JO326" s="379"/>
      <c r="JP326" s="379"/>
      <c r="JQ326" s="379"/>
      <c r="JR326" s="379"/>
      <c r="JS326" s="379"/>
      <c r="JT326" s="379"/>
      <c r="JU326" s="379"/>
      <c r="JV326" s="379"/>
      <c r="JW326" s="379"/>
      <c r="JX326" s="379"/>
      <c r="JY326" s="379"/>
      <c r="JZ326" s="379"/>
      <c r="KA326" s="379"/>
      <c r="KB326" s="379"/>
      <c r="KC326" s="379"/>
      <c r="KD326" s="379"/>
      <c r="KE326" s="379"/>
      <c r="KF326" s="379"/>
      <c r="KG326" s="379"/>
      <c r="KH326" s="379"/>
      <c r="KI326" s="379"/>
      <c r="KJ326" s="379"/>
      <c r="KK326" s="379"/>
      <c r="KL326" s="379"/>
      <c r="KM326" s="379"/>
      <c r="KN326" s="379"/>
      <c r="KO326" s="379"/>
      <c r="KP326" s="379"/>
      <c r="KQ326" s="379"/>
      <c r="KR326" s="379"/>
      <c r="KS326" s="379"/>
      <c r="KT326" s="379"/>
      <c r="KU326" s="379"/>
      <c r="KV326" s="379"/>
      <c r="KW326" s="379"/>
      <c r="KX326" s="379"/>
      <c r="KY326" s="379"/>
      <c r="KZ326" s="379"/>
      <c r="LA326" s="379"/>
      <c r="LB326" s="379"/>
      <c r="LC326" s="379"/>
      <c r="LD326" s="379"/>
      <c r="LE326" s="379"/>
      <c r="LF326" s="379"/>
      <c r="LG326" s="379"/>
      <c r="LH326" s="379"/>
      <c r="LI326" s="379"/>
      <c r="LJ326" s="379"/>
      <c r="LK326" s="379"/>
      <c r="LL326" s="379"/>
      <c r="LM326" s="379"/>
      <c r="LN326" s="379"/>
      <c r="LO326" s="379"/>
      <c r="LP326" s="379"/>
      <c r="LQ326" s="379"/>
      <c r="LR326" s="379"/>
      <c r="LS326" s="379"/>
      <c r="LT326" s="379"/>
      <c r="LU326" s="379"/>
      <c r="LV326" s="379"/>
      <c r="LW326" s="379"/>
      <c r="LX326" s="379"/>
      <c r="LY326" s="379"/>
      <c r="LZ326" s="379"/>
      <c r="MA326" s="379"/>
      <c r="MB326" s="379"/>
      <c r="MC326" s="379"/>
      <c r="MD326" s="379"/>
      <c r="ME326" s="379"/>
      <c r="MF326" s="379"/>
      <c r="MG326" s="379"/>
      <c r="MH326" s="379"/>
      <c r="MI326" s="379"/>
      <c r="MJ326" s="379"/>
      <c r="MK326" s="379"/>
      <c r="ML326" s="379"/>
      <c r="MM326" s="379"/>
      <c r="MN326" s="379"/>
      <c r="MO326" s="379"/>
      <c r="MP326" s="379"/>
      <c r="MQ326" s="379"/>
      <c r="MR326" s="379"/>
      <c r="MS326" s="379"/>
      <c r="MT326" s="379"/>
      <c r="MU326" s="379"/>
      <c r="MV326" s="379"/>
      <c r="MW326" s="379"/>
      <c r="MX326" s="379"/>
      <c r="MY326" s="379"/>
      <c r="MZ326" s="379"/>
      <c r="NA326" s="379"/>
      <c r="NB326" s="379"/>
      <c r="NC326" s="379"/>
      <c r="ND326" s="379"/>
      <c r="NE326" s="379"/>
      <c r="NF326" s="379"/>
      <c r="NG326" s="379"/>
      <c r="NH326" s="379"/>
      <c r="NI326" s="379"/>
      <c r="NJ326" s="379"/>
      <c r="NK326" s="379"/>
      <c r="NL326" s="379"/>
      <c r="NM326" s="379"/>
      <c r="NN326" s="379"/>
      <c r="NO326" s="379"/>
      <c r="NP326" s="379"/>
      <c r="NQ326" s="379"/>
      <c r="NR326" s="379"/>
      <c r="NS326" s="379"/>
      <c r="NT326" s="379"/>
      <c r="NU326" s="379"/>
      <c r="NV326" s="379"/>
      <c r="NW326" s="379"/>
      <c r="NX326" s="379"/>
      <c r="NY326" s="379"/>
      <c r="NZ326" s="379"/>
      <c r="OA326" s="379"/>
      <c r="OB326" s="379"/>
      <c r="OC326" s="379"/>
      <c r="OD326" s="379"/>
      <c r="OE326" s="379"/>
      <c r="OF326" s="379"/>
      <c r="OG326" s="379"/>
      <c r="OH326" s="379"/>
      <c r="OI326" s="379"/>
      <c r="OJ326" s="379"/>
      <c r="OK326" s="379"/>
      <c r="OL326" s="379"/>
      <c r="OM326" s="379"/>
      <c r="ON326" s="379"/>
      <c r="OO326" s="379"/>
      <c r="OP326" s="379"/>
      <c r="OQ326" s="379"/>
      <c r="OR326" s="379"/>
      <c r="OS326" s="379"/>
      <c r="OT326" s="379"/>
      <c r="OU326" s="379"/>
      <c r="OV326" s="379"/>
      <c r="OW326" s="379"/>
      <c r="OX326" s="379"/>
      <c r="OY326" s="379"/>
      <c r="OZ326" s="379"/>
      <c r="PA326" s="379"/>
      <c r="PB326" s="379"/>
      <c r="PC326" s="379"/>
      <c r="PD326" s="379"/>
      <c r="PE326" s="379"/>
      <c r="PF326" s="379"/>
      <c r="PG326" s="379"/>
      <c r="PH326" s="379"/>
      <c r="PI326" s="379"/>
      <c r="PJ326" s="379"/>
      <c r="PK326" s="379"/>
      <c r="PL326" s="379"/>
      <c r="PM326" s="379"/>
      <c r="PN326" s="379"/>
      <c r="PO326" s="379"/>
      <c r="PP326" s="379"/>
      <c r="PQ326" s="379"/>
      <c r="PR326" s="379"/>
      <c r="PS326" s="379"/>
      <c r="PT326" s="379"/>
      <c r="PU326" s="379"/>
      <c r="PV326" s="379"/>
      <c r="PW326" s="379"/>
      <c r="PX326" s="379"/>
      <c r="PY326" s="379"/>
      <c r="PZ326" s="379"/>
      <c r="QA326" s="379"/>
      <c r="QB326" s="379"/>
      <c r="QC326" s="379"/>
      <c r="QD326" s="379"/>
      <c r="QE326" s="379"/>
      <c r="QF326" s="379"/>
      <c r="QG326" s="379"/>
      <c r="QH326" s="379"/>
      <c r="QI326" s="379"/>
      <c r="QJ326" s="379"/>
      <c r="QK326" s="379"/>
      <c r="QL326" s="379"/>
      <c r="QM326" s="379"/>
      <c r="QN326" s="379"/>
      <c r="QO326" s="379"/>
      <c r="QP326" s="379"/>
      <c r="QQ326" s="379"/>
      <c r="QR326" s="379"/>
      <c r="QS326" s="379"/>
      <c r="QT326" s="379"/>
      <c r="QU326" s="379"/>
      <c r="QV326" s="379"/>
      <c r="QW326" s="379"/>
      <c r="QX326" s="379"/>
      <c r="QY326" s="379"/>
      <c r="QZ326" s="379"/>
      <c r="RA326" s="379"/>
      <c r="RB326" s="379"/>
      <c r="RC326" s="379"/>
      <c r="RD326" s="379"/>
      <c r="RE326" s="379"/>
      <c r="RF326" s="379"/>
      <c r="RG326" s="379"/>
      <c r="RH326" s="379"/>
      <c r="RI326" s="379"/>
      <c r="RJ326" s="379"/>
      <c r="RK326" s="379"/>
      <c r="RL326" s="379"/>
      <c r="RM326" s="379"/>
      <c r="RN326" s="379"/>
      <c r="RO326" s="379"/>
      <c r="RP326" s="379"/>
      <c r="RQ326" s="379"/>
      <c r="RR326" s="379"/>
      <c r="RS326" s="379"/>
      <c r="RT326" s="379"/>
      <c r="RU326" s="379"/>
      <c r="RV326" s="379"/>
      <c r="RW326" s="379"/>
      <c r="RX326" s="379"/>
      <c r="RY326" s="379"/>
      <c r="RZ326" s="379"/>
      <c r="SA326" s="379"/>
      <c r="SB326" s="379"/>
      <c r="SC326" s="379"/>
      <c r="SD326" s="379"/>
      <c r="SE326" s="379"/>
      <c r="SF326" s="379"/>
      <c r="SG326" s="379"/>
      <c r="SH326" s="379"/>
      <c r="SI326" s="379"/>
      <c r="SJ326" s="379"/>
      <c r="SK326" s="379"/>
      <c r="SL326" s="379"/>
      <c r="SM326" s="379"/>
      <c r="SN326" s="379"/>
      <c r="SO326" s="379"/>
      <c r="SP326" s="379"/>
      <c r="SQ326" s="379"/>
      <c r="SR326" s="379"/>
      <c r="SS326" s="379"/>
      <c r="ST326" s="379"/>
      <c r="SU326" s="379"/>
      <c r="SV326" s="379"/>
      <c r="SW326" s="379"/>
      <c r="SX326" s="379"/>
      <c r="SY326" s="379"/>
      <c r="SZ326" s="379"/>
      <c r="TA326" s="379"/>
      <c r="TB326" s="379"/>
      <c r="TC326" s="379"/>
      <c r="TD326" s="379"/>
      <c r="TE326" s="379"/>
      <c r="TF326" s="379"/>
      <c r="TG326" s="379"/>
      <c r="TH326" s="379"/>
      <c r="TI326" s="379"/>
      <c r="TJ326" s="379"/>
      <c r="TK326" s="379"/>
      <c r="TL326" s="379"/>
      <c r="TM326" s="379"/>
      <c r="TN326" s="379"/>
      <c r="TO326" s="379"/>
      <c r="TP326" s="379"/>
      <c r="TQ326" s="379"/>
      <c r="TR326" s="379"/>
      <c r="TS326" s="379"/>
      <c r="TT326" s="379"/>
      <c r="TU326" s="379"/>
      <c r="TV326" s="379"/>
      <c r="TW326" s="379"/>
      <c r="TX326" s="379"/>
      <c r="TY326" s="379"/>
      <c r="TZ326" s="379"/>
      <c r="UA326" s="379"/>
      <c r="UB326" s="379"/>
      <c r="UC326" s="379"/>
      <c r="UD326" s="379"/>
      <c r="UE326" s="379"/>
      <c r="UF326" s="379"/>
      <c r="UG326" s="379"/>
      <c r="UH326" s="379"/>
      <c r="UI326" s="379"/>
      <c r="UJ326" s="379"/>
      <c r="UK326" s="379"/>
      <c r="UL326" s="379"/>
      <c r="UM326" s="379"/>
      <c r="UN326" s="379"/>
      <c r="UO326" s="379"/>
      <c r="UP326" s="379"/>
      <c r="UQ326" s="379"/>
      <c r="UR326" s="379"/>
      <c r="US326" s="379"/>
      <c r="UT326" s="379"/>
      <c r="UU326" s="379"/>
      <c r="UV326" s="379"/>
      <c r="UW326" s="379"/>
      <c r="UX326" s="379"/>
      <c r="UY326" s="379"/>
      <c r="UZ326" s="379"/>
      <c r="VA326" s="379"/>
      <c r="VB326" s="379"/>
      <c r="VC326" s="379"/>
      <c r="VD326" s="379"/>
      <c r="VE326" s="379"/>
      <c r="VF326" s="379"/>
      <c r="VG326" s="379"/>
      <c r="VH326" s="379"/>
      <c r="VI326" s="379"/>
      <c r="VJ326" s="379"/>
      <c r="VK326" s="379"/>
      <c r="VL326" s="379"/>
      <c r="VM326" s="379"/>
      <c r="VN326" s="379"/>
      <c r="VO326" s="379"/>
      <c r="VP326" s="379"/>
      <c r="VQ326" s="379"/>
      <c r="VR326" s="379"/>
      <c r="VS326" s="379"/>
      <c r="VT326" s="379"/>
      <c r="VU326" s="379"/>
      <c r="VV326" s="379"/>
      <c r="VW326" s="379"/>
      <c r="VX326" s="379"/>
      <c r="VY326" s="379"/>
      <c r="VZ326" s="379"/>
      <c r="WA326" s="379"/>
      <c r="WB326" s="379"/>
      <c r="WC326" s="379"/>
      <c r="WD326" s="379"/>
      <c r="WE326" s="379"/>
      <c r="WF326" s="379"/>
      <c r="WG326" s="379"/>
      <c r="WH326" s="379"/>
      <c r="WI326" s="379"/>
      <c r="WJ326" s="379"/>
      <c r="WK326" s="379"/>
      <c r="WL326" s="379"/>
      <c r="WM326" s="379"/>
      <c r="WN326" s="379"/>
      <c r="WO326" s="379"/>
      <c r="WP326" s="379"/>
      <c r="WQ326" s="379"/>
      <c r="WR326" s="379"/>
      <c r="WS326" s="379"/>
      <c r="WT326" s="379"/>
      <c r="WU326" s="379"/>
      <c r="WV326" s="379"/>
      <c r="WW326" s="379"/>
      <c r="WX326" s="379"/>
      <c r="WY326" s="379"/>
      <c r="WZ326" s="379"/>
      <c r="XA326" s="379"/>
      <c r="XB326" s="379"/>
      <c r="XC326" s="379"/>
      <c r="XD326" s="379"/>
      <c r="XE326" s="379"/>
      <c r="XF326" s="379"/>
      <c r="XG326" s="379"/>
      <c r="XH326" s="379"/>
      <c r="XI326" s="379"/>
      <c r="XJ326" s="379"/>
      <c r="XK326" s="379"/>
      <c r="XL326" s="379"/>
      <c r="XM326" s="379"/>
      <c r="XN326" s="379"/>
      <c r="XO326" s="379"/>
      <c r="XP326" s="379"/>
      <c r="XQ326" s="379"/>
      <c r="XR326" s="379"/>
      <c r="XS326" s="379"/>
      <c r="XT326" s="379"/>
      <c r="XU326" s="379"/>
      <c r="XV326" s="379"/>
      <c r="XW326" s="379"/>
      <c r="XX326" s="379"/>
      <c r="XY326" s="379"/>
      <c r="XZ326" s="379"/>
      <c r="YA326" s="379"/>
      <c r="YB326" s="379"/>
      <c r="YC326" s="379"/>
      <c r="YD326" s="379"/>
      <c r="YE326" s="379"/>
      <c r="YF326" s="379"/>
      <c r="YG326" s="379"/>
      <c r="YH326" s="379"/>
      <c r="YI326" s="379"/>
      <c r="YJ326" s="379"/>
      <c r="YK326" s="379"/>
      <c r="YL326" s="379"/>
      <c r="YM326" s="379"/>
      <c r="YN326" s="379"/>
      <c r="YO326" s="379"/>
      <c r="YP326" s="379"/>
      <c r="YQ326" s="379"/>
      <c r="YR326" s="379"/>
      <c r="YS326" s="379"/>
      <c r="YT326" s="379"/>
      <c r="YU326" s="379"/>
      <c r="YV326" s="379"/>
      <c r="YW326" s="379"/>
      <c r="YX326" s="379"/>
      <c r="YY326" s="379"/>
      <c r="YZ326" s="379"/>
      <c r="ZA326" s="379"/>
      <c r="ZB326" s="379"/>
      <c r="ZC326" s="379"/>
      <c r="ZD326" s="379"/>
      <c r="ZE326" s="379"/>
      <c r="ZF326" s="379"/>
      <c r="ZG326" s="379"/>
      <c r="ZH326" s="379"/>
      <c r="ZI326" s="379"/>
      <c r="ZJ326" s="379"/>
      <c r="ZK326" s="379"/>
      <c r="ZL326" s="379"/>
      <c r="ZM326" s="379"/>
      <c r="ZN326" s="379"/>
      <c r="ZO326" s="379"/>
      <c r="ZP326" s="379"/>
      <c r="ZQ326" s="379"/>
      <c r="ZR326" s="379"/>
      <c r="ZS326" s="379"/>
      <c r="ZT326" s="379"/>
      <c r="ZU326" s="379"/>
      <c r="ZV326" s="379"/>
      <c r="ZW326" s="379"/>
      <c r="ZX326" s="379"/>
      <c r="ZY326" s="379"/>
      <c r="ZZ326" s="379"/>
      <c r="AAA326" s="379"/>
      <c r="AAB326" s="379"/>
      <c r="AAC326" s="379"/>
      <c r="AAD326" s="379"/>
      <c r="AAE326" s="379"/>
      <c r="AAF326" s="379"/>
      <c r="AAG326" s="379"/>
      <c r="AAH326" s="379"/>
      <c r="AAI326" s="379"/>
      <c r="AAJ326" s="379"/>
      <c r="AAK326" s="379"/>
      <c r="AAL326" s="379"/>
      <c r="AAM326" s="379"/>
      <c r="AAN326" s="379"/>
      <c r="AAO326" s="379"/>
      <c r="AAP326" s="379"/>
      <c r="AAQ326" s="379"/>
      <c r="AAR326" s="379"/>
      <c r="AAS326" s="379"/>
      <c r="AAT326" s="379"/>
      <c r="AAU326" s="379"/>
      <c r="AAV326" s="379"/>
      <c r="AAW326" s="379"/>
      <c r="AAX326" s="379"/>
      <c r="AAY326" s="379"/>
      <c r="AAZ326" s="379"/>
      <c r="ABA326" s="379"/>
      <c r="ABB326" s="379"/>
      <c r="ABC326" s="379"/>
      <c r="ABD326" s="379"/>
      <c r="ABE326" s="379"/>
      <c r="ABF326" s="379"/>
      <c r="ABG326" s="379"/>
      <c r="ABH326" s="379"/>
      <c r="ABI326" s="379"/>
      <c r="ABJ326" s="379"/>
      <c r="ABK326" s="379"/>
      <c r="ABL326" s="379"/>
      <c r="ABM326" s="379"/>
      <c r="ABN326" s="379"/>
      <c r="ABO326" s="379"/>
      <c r="ABP326" s="379"/>
      <c r="ABQ326" s="379"/>
      <c r="ABR326" s="379"/>
      <c r="ABS326" s="379"/>
      <c r="ABT326" s="379"/>
      <c r="ABU326" s="379"/>
      <c r="ABV326" s="379"/>
      <c r="ABW326" s="379"/>
      <c r="ABX326" s="379"/>
      <c r="ABY326" s="379"/>
      <c r="ABZ326" s="379"/>
      <c r="ACA326" s="379"/>
      <c r="ACB326" s="379"/>
      <c r="ACC326" s="379"/>
      <c r="ACD326" s="379"/>
      <c r="ACE326" s="379"/>
      <c r="ACF326" s="379"/>
      <c r="ACG326" s="379"/>
      <c r="ACH326" s="379"/>
      <c r="ACI326" s="379"/>
      <c r="ACJ326" s="379"/>
      <c r="ACK326" s="379"/>
      <c r="ACL326" s="379"/>
      <c r="ACM326" s="379"/>
      <c r="ACN326" s="379"/>
      <c r="ACO326" s="379"/>
      <c r="ACP326" s="379"/>
      <c r="ACQ326" s="379"/>
      <c r="ACR326" s="379"/>
      <c r="ACS326" s="379"/>
      <c r="ACT326" s="379"/>
      <c r="ACU326" s="379"/>
      <c r="ACV326" s="379"/>
      <c r="ACW326" s="379"/>
      <c r="ACX326" s="379"/>
      <c r="ACY326" s="379"/>
      <c r="ACZ326" s="379"/>
      <c r="ADA326" s="379"/>
      <c r="ADB326" s="379"/>
      <c r="ADC326" s="379"/>
      <c r="ADD326" s="379"/>
      <c r="ADE326" s="379"/>
      <c r="ADF326" s="379"/>
      <c r="ADG326" s="379"/>
      <c r="ADH326" s="379"/>
      <c r="ADI326" s="379"/>
      <c r="ADJ326" s="379"/>
      <c r="ADK326" s="379"/>
      <c r="ADL326" s="379"/>
      <c r="ADM326" s="379"/>
      <c r="ADN326" s="379"/>
      <c r="ADO326" s="379"/>
      <c r="ADP326" s="379"/>
      <c r="ADQ326" s="379"/>
      <c r="ADR326" s="379"/>
      <c r="ADS326" s="379"/>
      <c r="ADT326" s="379"/>
      <c r="ADU326" s="379"/>
      <c r="ADV326" s="379"/>
      <c r="ADW326" s="379"/>
      <c r="ADX326" s="379"/>
      <c r="ADY326" s="379"/>
      <c r="ADZ326" s="379"/>
      <c r="AEA326" s="379"/>
      <c r="AEB326" s="379"/>
      <c r="AEC326" s="379"/>
      <c r="AED326" s="379"/>
      <c r="AEE326" s="379"/>
      <c r="AEF326" s="379"/>
      <c r="AEG326" s="379"/>
      <c r="AEH326" s="379"/>
      <c r="AEI326" s="379"/>
      <c r="AEJ326" s="379"/>
      <c r="AEK326" s="379"/>
      <c r="AEL326" s="379"/>
      <c r="AEM326" s="379"/>
      <c r="AEN326" s="379"/>
      <c r="AEO326" s="379"/>
      <c r="AEP326" s="379"/>
      <c r="AEQ326" s="379"/>
      <c r="AER326" s="379"/>
      <c r="AES326" s="379"/>
      <c r="AET326" s="379"/>
      <c r="AEU326" s="379"/>
      <c r="AEV326" s="379"/>
      <c r="AEW326" s="379"/>
      <c r="AEX326" s="379"/>
      <c r="AEY326" s="379"/>
      <c r="AEZ326" s="379"/>
      <c r="AFA326" s="379"/>
      <c r="AFB326" s="379"/>
      <c r="AFC326" s="379"/>
      <c r="AFD326" s="379"/>
      <c r="AFE326" s="379"/>
      <c r="AFF326" s="379"/>
      <c r="AFG326" s="379"/>
      <c r="AFH326" s="379"/>
      <c r="AFI326" s="379"/>
      <c r="AFJ326" s="379"/>
      <c r="AFK326" s="379"/>
      <c r="AFL326" s="379"/>
      <c r="AFM326" s="379"/>
      <c r="AFN326" s="379"/>
      <c r="AFO326" s="379"/>
      <c r="AFP326" s="379"/>
      <c r="AFQ326" s="379"/>
      <c r="AFR326" s="379"/>
      <c r="AFS326" s="379"/>
      <c r="AFT326" s="379"/>
      <c r="AFU326" s="379"/>
      <c r="AFV326" s="379"/>
      <c r="AFW326" s="379"/>
      <c r="AFX326" s="379"/>
      <c r="AFY326" s="379"/>
      <c r="AFZ326" s="379"/>
      <c r="AGA326" s="379"/>
      <c r="AGB326" s="379"/>
      <c r="AGC326" s="379"/>
      <c r="AGD326" s="379"/>
      <c r="AGE326" s="379"/>
      <c r="AGF326" s="379"/>
      <c r="AGG326" s="379"/>
      <c r="AGH326" s="379"/>
      <c r="AGI326" s="379"/>
      <c r="AGJ326" s="379"/>
      <c r="AGK326" s="379"/>
      <c r="AGL326" s="379"/>
      <c r="AGM326" s="379"/>
      <c r="AGN326" s="379"/>
      <c r="AGO326" s="379"/>
      <c r="AGP326" s="379"/>
      <c r="AGQ326" s="379"/>
      <c r="AGR326" s="379"/>
      <c r="AGS326" s="379"/>
      <c r="AGT326" s="379"/>
      <c r="AGU326" s="379"/>
      <c r="AGV326" s="379"/>
      <c r="AGW326" s="379"/>
      <c r="AGX326" s="379"/>
      <c r="AGY326" s="379"/>
      <c r="AGZ326" s="379"/>
      <c r="AHA326" s="379"/>
      <c r="AHB326" s="379"/>
      <c r="AHC326" s="379"/>
      <c r="AHD326" s="379"/>
      <c r="AHE326" s="379"/>
      <c r="AHF326" s="379"/>
      <c r="AHG326" s="379"/>
      <c r="AHH326" s="379"/>
      <c r="AHI326" s="379"/>
      <c r="AHJ326" s="379"/>
      <c r="AHK326" s="379"/>
      <c r="AHL326" s="379"/>
      <c r="AHM326" s="379"/>
      <c r="AHN326" s="379"/>
      <c r="AHO326" s="379"/>
      <c r="AHP326" s="379"/>
      <c r="AHQ326" s="379"/>
      <c r="AHR326" s="379"/>
      <c r="AHS326" s="379"/>
      <c r="AHT326" s="379"/>
      <c r="AHU326" s="379"/>
      <c r="AHV326" s="379"/>
      <c r="AHW326" s="379"/>
      <c r="AHX326" s="379"/>
      <c r="AHY326" s="379"/>
      <c r="AHZ326" s="379"/>
      <c r="AIA326" s="379"/>
      <c r="AIB326" s="379"/>
      <c r="AIC326" s="379"/>
      <c r="AID326" s="379"/>
      <c r="AIE326" s="379"/>
      <c r="AIF326" s="379"/>
      <c r="AIG326" s="379"/>
      <c r="AIH326" s="379"/>
      <c r="AII326" s="379"/>
      <c r="AIJ326" s="379"/>
      <c r="AIK326" s="379"/>
      <c r="AIL326" s="379"/>
      <c r="AIM326" s="379"/>
      <c r="AIN326" s="379"/>
      <c r="AIO326" s="379"/>
      <c r="AIP326" s="379"/>
      <c r="AIQ326" s="379"/>
      <c r="AIR326" s="379"/>
      <c r="AIS326" s="379"/>
      <c r="AIT326" s="379"/>
      <c r="AIU326" s="379"/>
      <c r="AIV326" s="379"/>
      <c r="AIW326" s="379"/>
      <c r="AIX326" s="379"/>
      <c r="AIY326" s="379"/>
      <c r="AIZ326" s="379"/>
      <c r="AJA326" s="379"/>
      <c r="AJB326" s="379"/>
      <c r="AJC326" s="379"/>
      <c r="AJD326" s="379"/>
      <c r="AJE326" s="379"/>
      <c r="AJF326" s="379"/>
      <c r="AJG326" s="379"/>
      <c r="AJH326" s="379"/>
      <c r="AJI326" s="379"/>
      <c r="AJJ326" s="379"/>
      <c r="AJK326" s="379"/>
      <c r="AJL326" s="379"/>
      <c r="AJM326" s="379"/>
      <c r="AJN326" s="379"/>
      <c r="AJO326" s="379"/>
      <c r="AJP326" s="379"/>
      <c r="AJQ326" s="379"/>
      <c r="AJR326" s="379"/>
      <c r="AJS326" s="379"/>
      <c r="AJT326" s="379"/>
      <c r="AJU326" s="379"/>
      <c r="AJV326" s="379"/>
      <c r="AJW326" s="379"/>
      <c r="AJX326" s="379"/>
      <c r="AJY326" s="379"/>
      <c r="AJZ326" s="379"/>
      <c r="AKA326" s="379"/>
      <c r="AKB326" s="379"/>
      <c r="AKC326" s="379"/>
      <c r="AKD326" s="379"/>
      <c r="AKE326" s="379"/>
      <c r="AKF326" s="379"/>
      <c r="AKG326" s="379"/>
      <c r="AKH326" s="379"/>
      <c r="AKI326" s="379"/>
      <c r="AKJ326" s="379"/>
      <c r="AKK326" s="379"/>
      <c r="AKL326" s="379"/>
      <c r="AKM326" s="379"/>
      <c r="AKN326" s="379"/>
      <c r="AKO326" s="379"/>
      <c r="AKP326" s="379"/>
      <c r="AKQ326" s="379"/>
      <c r="AKR326" s="379"/>
      <c r="AKS326" s="379"/>
      <c r="AKT326" s="379"/>
      <c r="AKU326" s="379"/>
      <c r="AKV326" s="379"/>
      <c r="AKW326" s="379"/>
      <c r="AKX326" s="379"/>
      <c r="AKY326" s="379"/>
      <c r="AKZ326" s="379"/>
      <c r="ALA326" s="379"/>
      <c r="ALB326" s="379"/>
      <c r="ALC326" s="379"/>
      <c r="ALD326" s="379"/>
      <c r="ALE326" s="379"/>
      <c r="ALF326" s="379"/>
      <c r="ALG326" s="379"/>
      <c r="ALH326" s="379"/>
      <c r="ALI326" s="379"/>
      <c r="ALJ326" s="379"/>
      <c r="ALK326" s="379"/>
      <c r="ALL326" s="379"/>
      <c r="ALM326" s="379"/>
      <c r="ALN326" s="379"/>
      <c r="ALO326" s="379"/>
      <c r="ALP326" s="379"/>
      <c r="ALQ326" s="379"/>
      <c r="ALR326" s="379"/>
      <c r="ALS326" s="379"/>
      <c r="ALT326" s="379"/>
      <c r="ALU326" s="379"/>
      <c r="ALV326" s="379"/>
      <c r="ALW326" s="379"/>
      <c r="ALX326" s="379"/>
      <c r="ALY326" s="379"/>
      <c r="ALZ326" s="379"/>
      <c r="AMA326" s="379"/>
      <c r="AMB326" s="379"/>
      <c r="AMC326" s="379"/>
      <c r="AMD326" s="379"/>
      <c r="AME326" s="379"/>
      <c r="AMF326" s="379"/>
      <c r="AMG326" s="379"/>
      <c r="AMH326" s="379"/>
      <c r="AMI326" s="379"/>
      <c r="AMJ326" s="379"/>
      <c r="AMK326" s="379"/>
      <c r="AML326" s="379"/>
      <c r="AMM326" s="379"/>
      <c r="AMN326" s="379"/>
      <c r="AMO326" s="379"/>
      <c r="AMP326" s="379"/>
      <c r="AMQ326" s="379"/>
      <c r="AMR326" s="379"/>
      <c r="AMS326" s="379"/>
      <c r="AMT326" s="379"/>
      <c r="AMU326" s="379"/>
    </row>
    <row r="327" spans="1:1035" s="343" customFormat="1" ht="15" x14ac:dyDescent="0.25">
      <c r="A327" s="664">
        <v>45587</v>
      </c>
      <c r="B327" s="665">
        <v>0</v>
      </c>
      <c r="C327" s="666">
        <v>0.21</v>
      </c>
      <c r="D327" s="667">
        <v>45618</v>
      </c>
      <c r="E327" s="668">
        <v>0</v>
      </c>
      <c r="F327" s="668">
        <v>0.26</v>
      </c>
      <c r="G327" s="669">
        <v>45648</v>
      </c>
      <c r="H327" s="665">
        <v>0</v>
      </c>
      <c r="I327" s="665">
        <v>0.217</v>
      </c>
      <c r="J327" s="667">
        <v>45679</v>
      </c>
      <c r="K327" s="668">
        <v>0</v>
      </c>
      <c r="L327" s="670">
        <v>0.218</v>
      </c>
      <c r="M327" s="671">
        <v>45710</v>
      </c>
      <c r="N327" s="665">
        <v>3.2</v>
      </c>
      <c r="O327" s="665">
        <v>0.219</v>
      </c>
      <c r="P327" s="672">
        <v>45738</v>
      </c>
      <c r="Q327" s="673">
        <v>8.6</v>
      </c>
      <c r="R327" s="674">
        <v>0.38900000000000001</v>
      </c>
      <c r="S327" s="678">
        <v>45769</v>
      </c>
      <c r="T327" s="676">
        <v>0.1</v>
      </c>
      <c r="U327" s="688">
        <v>0.70499999999999996</v>
      </c>
      <c r="V327" s="675">
        <v>45799</v>
      </c>
      <c r="W327" s="676">
        <v>0</v>
      </c>
      <c r="X327" s="677">
        <v>1.7809999999999999</v>
      </c>
      <c r="Y327" s="678">
        <v>45830</v>
      </c>
      <c r="Z327" s="676">
        <v>0</v>
      </c>
      <c r="AA327" s="689">
        <v>1.1499999999999999</v>
      </c>
      <c r="AB327" s="679">
        <v>45860</v>
      </c>
      <c r="AC327" s="658"/>
      <c r="AD327" s="658"/>
      <c r="AE327" s="652">
        <v>0</v>
      </c>
      <c r="AF327" s="673">
        <v>0.315</v>
      </c>
      <c r="AG327" s="681">
        <v>45891</v>
      </c>
      <c r="AH327" s="681"/>
      <c r="AI327" s="681"/>
      <c r="AJ327" s="381">
        <v>0</v>
      </c>
      <c r="AK327" s="381">
        <v>0.221</v>
      </c>
      <c r="AL327" s="383">
        <v>0.153</v>
      </c>
      <c r="AM327" s="686"/>
      <c r="AN327" s="686"/>
      <c r="AO327" s="683">
        <v>45922</v>
      </c>
      <c r="AP327" s="652">
        <v>0</v>
      </c>
      <c r="AQ327" s="684">
        <v>0.17299999999999999</v>
      </c>
      <c r="AR327" s="685"/>
      <c r="AS327" s="685"/>
      <c r="AT327" s="379"/>
      <c r="AU327" s="379"/>
      <c r="AV327" s="379"/>
      <c r="AW327" s="379"/>
      <c r="AX327" s="379"/>
      <c r="AY327" s="379"/>
      <c r="AZ327" s="379"/>
      <c r="BA327" s="379"/>
      <c r="BB327" s="379"/>
      <c r="BC327" s="379"/>
      <c r="BD327" s="379"/>
      <c r="BE327" s="379"/>
      <c r="BF327" s="379"/>
      <c r="BG327" s="379"/>
      <c r="BH327" s="379"/>
      <c r="BI327" s="379"/>
      <c r="BJ327" s="379"/>
      <c r="BK327" s="379"/>
      <c r="BL327" s="379"/>
      <c r="BM327" s="379"/>
      <c r="BN327" s="379"/>
      <c r="BO327" s="379"/>
      <c r="BP327" s="379"/>
      <c r="BQ327" s="379"/>
      <c r="BR327" s="379"/>
      <c r="BS327" s="379"/>
      <c r="BT327" s="379"/>
      <c r="BU327" s="379"/>
      <c r="BV327" s="379"/>
      <c r="BW327" s="379"/>
      <c r="BX327" s="379"/>
      <c r="BY327" s="379"/>
      <c r="BZ327" s="379"/>
      <c r="CA327" s="379"/>
      <c r="CB327" s="379"/>
      <c r="CC327" s="379"/>
      <c r="CD327" s="379"/>
      <c r="CE327" s="379"/>
      <c r="CF327" s="379"/>
      <c r="CG327" s="379"/>
      <c r="CH327" s="379"/>
      <c r="CI327" s="379"/>
      <c r="CJ327" s="379"/>
      <c r="CK327" s="379"/>
      <c r="CL327" s="379"/>
      <c r="CM327" s="379"/>
      <c r="CN327" s="379"/>
      <c r="CO327" s="379"/>
      <c r="CP327" s="379"/>
      <c r="CQ327" s="379"/>
      <c r="CR327" s="379"/>
      <c r="CS327" s="379"/>
      <c r="CT327" s="379"/>
      <c r="CU327" s="379"/>
      <c r="CV327" s="379"/>
      <c r="CW327" s="379"/>
      <c r="CX327" s="379"/>
      <c r="CY327" s="379"/>
      <c r="CZ327" s="379"/>
      <c r="DA327" s="379"/>
      <c r="DB327" s="379"/>
      <c r="DC327" s="379"/>
      <c r="DD327" s="379"/>
      <c r="DE327" s="379"/>
      <c r="DF327" s="379"/>
      <c r="DG327" s="379"/>
      <c r="DH327" s="379"/>
      <c r="DI327" s="379"/>
      <c r="DJ327" s="379"/>
      <c r="DK327" s="379"/>
      <c r="DL327" s="379"/>
      <c r="DM327" s="379"/>
      <c r="DN327" s="379"/>
      <c r="DO327" s="379"/>
      <c r="DP327" s="379"/>
      <c r="DQ327" s="379"/>
      <c r="DR327" s="379"/>
      <c r="DS327" s="379"/>
      <c r="DT327" s="379"/>
      <c r="DU327" s="379"/>
      <c r="DV327" s="379"/>
      <c r="DW327" s="379"/>
      <c r="DX327" s="379"/>
      <c r="DY327" s="379"/>
      <c r="DZ327" s="379"/>
      <c r="EA327" s="379"/>
      <c r="EB327" s="379"/>
      <c r="EC327" s="379"/>
      <c r="ED327" s="379"/>
      <c r="EE327" s="379"/>
      <c r="EF327" s="379"/>
      <c r="EG327" s="379"/>
      <c r="EH327" s="379"/>
      <c r="EI327" s="379"/>
      <c r="EJ327" s="379"/>
      <c r="EK327" s="379"/>
      <c r="EL327" s="379"/>
      <c r="EM327" s="379"/>
      <c r="EN327" s="379"/>
      <c r="EO327" s="379"/>
      <c r="EP327" s="379"/>
      <c r="EQ327" s="379"/>
      <c r="ER327" s="379"/>
      <c r="ES327" s="379"/>
      <c r="ET327" s="379"/>
      <c r="EU327" s="379"/>
      <c r="EV327" s="379"/>
      <c r="EW327" s="379"/>
      <c r="EX327" s="379"/>
      <c r="EY327" s="379"/>
      <c r="EZ327" s="379"/>
      <c r="FA327" s="379"/>
      <c r="FB327" s="379"/>
      <c r="FC327" s="379"/>
      <c r="FD327" s="379"/>
      <c r="FE327" s="379"/>
      <c r="FF327" s="379"/>
      <c r="FG327" s="379"/>
      <c r="FH327" s="379"/>
      <c r="FI327" s="379"/>
      <c r="FJ327" s="379"/>
      <c r="FK327" s="379"/>
      <c r="FL327" s="379"/>
      <c r="FM327" s="379"/>
      <c r="FN327" s="379"/>
      <c r="FO327" s="379"/>
      <c r="FP327" s="379"/>
      <c r="FQ327" s="379"/>
      <c r="FR327" s="379"/>
      <c r="FS327" s="379"/>
      <c r="FT327" s="379"/>
      <c r="FU327" s="379"/>
      <c r="FV327" s="379"/>
      <c r="FW327" s="379"/>
      <c r="FX327" s="379"/>
      <c r="FY327" s="379"/>
      <c r="FZ327" s="379"/>
      <c r="GA327" s="379"/>
      <c r="GB327" s="379"/>
      <c r="GC327" s="379"/>
      <c r="GD327" s="379"/>
      <c r="GE327" s="379"/>
      <c r="GF327" s="379"/>
      <c r="GG327" s="379"/>
      <c r="GH327" s="379"/>
      <c r="GI327" s="379"/>
      <c r="GJ327" s="379"/>
      <c r="GK327" s="379"/>
      <c r="GL327" s="379"/>
      <c r="GM327" s="379"/>
      <c r="GN327" s="379"/>
      <c r="GO327" s="379"/>
      <c r="GP327" s="379"/>
      <c r="GQ327" s="379"/>
      <c r="GR327" s="379"/>
      <c r="GS327" s="379"/>
      <c r="GT327" s="379"/>
      <c r="GU327" s="379"/>
      <c r="GV327" s="379"/>
      <c r="GW327" s="379"/>
      <c r="GX327" s="379"/>
      <c r="GY327" s="379"/>
      <c r="GZ327" s="379"/>
      <c r="HA327" s="379"/>
      <c r="HB327" s="379"/>
      <c r="HC327" s="379"/>
      <c r="HD327" s="379"/>
      <c r="HE327" s="379"/>
      <c r="HF327" s="379"/>
      <c r="HG327" s="379"/>
      <c r="HH327" s="379"/>
      <c r="HI327" s="379"/>
      <c r="HJ327" s="379"/>
      <c r="HK327" s="379"/>
      <c r="HL327" s="379"/>
      <c r="HM327" s="379"/>
      <c r="HN327" s="379"/>
      <c r="HO327" s="379"/>
      <c r="HP327" s="379"/>
      <c r="HQ327" s="379"/>
      <c r="HR327" s="379"/>
      <c r="HS327" s="379"/>
      <c r="HT327" s="379"/>
      <c r="HU327" s="379"/>
      <c r="HV327" s="379"/>
      <c r="HW327" s="379"/>
      <c r="HX327" s="379"/>
      <c r="HY327" s="379"/>
      <c r="HZ327" s="379"/>
      <c r="IA327" s="379"/>
      <c r="IB327" s="379"/>
      <c r="IC327" s="379"/>
      <c r="ID327" s="379"/>
      <c r="IE327" s="379"/>
      <c r="IF327" s="379"/>
      <c r="IG327" s="379"/>
      <c r="IH327" s="379"/>
      <c r="II327" s="379"/>
      <c r="IJ327" s="379"/>
      <c r="IK327" s="379"/>
      <c r="IL327" s="379"/>
      <c r="IM327" s="379"/>
      <c r="IN327" s="379"/>
      <c r="IO327" s="379"/>
      <c r="IP327" s="379"/>
      <c r="IQ327" s="379"/>
      <c r="IR327" s="379"/>
      <c r="IS327" s="379"/>
      <c r="IT327" s="379"/>
      <c r="IU327" s="379"/>
      <c r="IV327" s="379"/>
      <c r="IW327" s="379"/>
      <c r="IX327" s="379"/>
      <c r="IY327" s="379"/>
      <c r="IZ327" s="379"/>
      <c r="JA327" s="379"/>
      <c r="JB327" s="379"/>
      <c r="JC327" s="379"/>
      <c r="JD327" s="379"/>
      <c r="JE327" s="379"/>
      <c r="JF327" s="379"/>
      <c r="JG327" s="379"/>
      <c r="JH327" s="379"/>
      <c r="JI327" s="379"/>
      <c r="JJ327" s="379"/>
      <c r="JK327" s="379"/>
      <c r="JL327" s="379"/>
      <c r="JM327" s="379"/>
      <c r="JN327" s="379"/>
      <c r="JO327" s="379"/>
      <c r="JP327" s="379"/>
      <c r="JQ327" s="379"/>
      <c r="JR327" s="379"/>
      <c r="JS327" s="379"/>
      <c r="JT327" s="379"/>
      <c r="JU327" s="379"/>
      <c r="JV327" s="379"/>
      <c r="JW327" s="379"/>
      <c r="JX327" s="379"/>
      <c r="JY327" s="379"/>
      <c r="JZ327" s="379"/>
      <c r="KA327" s="379"/>
      <c r="KB327" s="379"/>
      <c r="KC327" s="379"/>
      <c r="KD327" s="379"/>
      <c r="KE327" s="379"/>
      <c r="KF327" s="379"/>
      <c r="KG327" s="379"/>
      <c r="KH327" s="379"/>
      <c r="KI327" s="379"/>
      <c r="KJ327" s="379"/>
      <c r="KK327" s="379"/>
      <c r="KL327" s="379"/>
      <c r="KM327" s="379"/>
      <c r="KN327" s="379"/>
      <c r="KO327" s="379"/>
      <c r="KP327" s="379"/>
      <c r="KQ327" s="379"/>
      <c r="KR327" s="379"/>
      <c r="KS327" s="379"/>
      <c r="KT327" s="379"/>
      <c r="KU327" s="379"/>
      <c r="KV327" s="379"/>
      <c r="KW327" s="379"/>
      <c r="KX327" s="379"/>
      <c r="KY327" s="379"/>
      <c r="KZ327" s="379"/>
      <c r="LA327" s="379"/>
      <c r="LB327" s="379"/>
      <c r="LC327" s="379"/>
      <c r="LD327" s="379"/>
      <c r="LE327" s="379"/>
      <c r="LF327" s="379"/>
      <c r="LG327" s="379"/>
      <c r="LH327" s="379"/>
      <c r="LI327" s="379"/>
      <c r="LJ327" s="379"/>
      <c r="LK327" s="379"/>
      <c r="LL327" s="379"/>
      <c r="LM327" s="379"/>
      <c r="LN327" s="379"/>
      <c r="LO327" s="379"/>
      <c r="LP327" s="379"/>
      <c r="LQ327" s="379"/>
      <c r="LR327" s="379"/>
      <c r="LS327" s="379"/>
      <c r="LT327" s="379"/>
      <c r="LU327" s="379"/>
      <c r="LV327" s="379"/>
      <c r="LW327" s="379"/>
      <c r="LX327" s="379"/>
      <c r="LY327" s="379"/>
      <c r="LZ327" s="379"/>
      <c r="MA327" s="379"/>
      <c r="MB327" s="379"/>
      <c r="MC327" s="379"/>
      <c r="MD327" s="379"/>
      <c r="ME327" s="379"/>
      <c r="MF327" s="379"/>
      <c r="MG327" s="379"/>
      <c r="MH327" s="379"/>
      <c r="MI327" s="379"/>
      <c r="MJ327" s="379"/>
      <c r="MK327" s="379"/>
      <c r="ML327" s="379"/>
      <c r="MM327" s="379"/>
      <c r="MN327" s="379"/>
      <c r="MO327" s="379"/>
      <c r="MP327" s="379"/>
      <c r="MQ327" s="379"/>
      <c r="MR327" s="379"/>
      <c r="MS327" s="379"/>
      <c r="MT327" s="379"/>
      <c r="MU327" s="379"/>
      <c r="MV327" s="379"/>
      <c r="MW327" s="379"/>
      <c r="MX327" s="379"/>
      <c r="MY327" s="379"/>
      <c r="MZ327" s="379"/>
      <c r="NA327" s="379"/>
      <c r="NB327" s="379"/>
      <c r="NC327" s="379"/>
      <c r="ND327" s="379"/>
      <c r="NE327" s="379"/>
      <c r="NF327" s="379"/>
      <c r="NG327" s="379"/>
      <c r="NH327" s="379"/>
      <c r="NI327" s="379"/>
      <c r="NJ327" s="379"/>
      <c r="NK327" s="379"/>
      <c r="NL327" s="379"/>
      <c r="NM327" s="379"/>
      <c r="NN327" s="379"/>
      <c r="NO327" s="379"/>
      <c r="NP327" s="379"/>
      <c r="NQ327" s="379"/>
      <c r="NR327" s="379"/>
      <c r="NS327" s="379"/>
      <c r="NT327" s="379"/>
      <c r="NU327" s="379"/>
      <c r="NV327" s="379"/>
      <c r="NW327" s="379"/>
      <c r="NX327" s="379"/>
      <c r="NY327" s="379"/>
      <c r="NZ327" s="379"/>
      <c r="OA327" s="379"/>
      <c r="OB327" s="379"/>
      <c r="OC327" s="379"/>
      <c r="OD327" s="379"/>
      <c r="OE327" s="379"/>
      <c r="OF327" s="379"/>
      <c r="OG327" s="379"/>
      <c r="OH327" s="379"/>
      <c r="OI327" s="379"/>
      <c r="OJ327" s="379"/>
      <c r="OK327" s="379"/>
      <c r="OL327" s="379"/>
      <c r="OM327" s="379"/>
      <c r="ON327" s="379"/>
      <c r="OO327" s="379"/>
      <c r="OP327" s="379"/>
      <c r="OQ327" s="379"/>
      <c r="OR327" s="379"/>
      <c r="OS327" s="379"/>
      <c r="OT327" s="379"/>
      <c r="OU327" s="379"/>
      <c r="OV327" s="379"/>
      <c r="OW327" s="379"/>
      <c r="OX327" s="379"/>
      <c r="OY327" s="379"/>
      <c r="OZ327" s="379"/>
      <c r="PA327" s="379"/>
      <c r="PB327" s="379"/>
      <c r="PC327" s="379"/>
      <c r="PD327" s="379"/>
      <c r="PE327" s="379"/>
      <c r="PF327" s="379"/>
      <c r="PG327" s="379"/>
      <c r="PH327" s="379"/>
      <c r="PI327" s="379"/>
      <c r="PJ327" s="379"/>
      <c r="PK327" s="379"/>
      <c r="PL327" s="379"/>
      <c r="PM327" s="379"/>
      <c r="PN327" s="379"/>
      <c r="PO327" s="379"/>
      <c r="PP327" s="379"/>
      <c r="PQ327" s="379"/>
      <c r="PR327" s="379"/>
      <c r="PS327" s="379"/>
      <c r="PT327" s="379"/>
      <c r="PU327" s="379"/>
      <c r="PV327" s="379"/>
      <c r="PW327" s="379"/>
      <c r="PX327" s="379"/>
      <c r="PY327" s="379"/>
      <c r="PZ327" s="379"/>
      <c r="QA327" s="379"/>
      <c r="QB327" s="379"/>
      <c r="QC327" s="379"/>
      <c r="QD327" s="379"/>
      <c r="QE327" s="379"/>
      <c r="QF327" s="379"/>
      <c r="QG327" s="379"/>
      <c r="QH327" s="379"/>
      <c r="QI327" s="379"/>
      <c r="QJ327" s="379"/>
      <c r="QK327" s="379"/>
      <c r="QL327" s="379"/>
      <c r="QM327" s="379"/>
      <c r="QN327" s="379"/>
      <c r="QO327" s="379"/>
      <c r="QP327" s="379"/>
      <c r="QQ327" s="379"/>
      <c r="QR327" s="379"/>
      <c r="QS327" s="379"/>
      <c r="QT327" s="379"/>
      <c r="QU327" s="379"/>
      <c r="QV327" s="379"/>
      <c r="QW327" s="379"/>
      <c r="QX327" s="379"/>
      <c r="QY327" s="379"/>
      <c r="QZ327" s="379"/>
      <c r="RA327" s="379"/>
      <c r="RB327" s="379"/>
      <c r="RC327" s="379"/>
      <c r="RD327" s="379"/>
      <c r="RE327" s="379"/>
      <c r="RF327" s="379"/>
      <c r="RG327" s="379"/>
      <c r="RH327" s="379"/>
      <c r="RI327" s="379"/>
      <c r="RJ327" s="379"/>
      <c r="RK327" s="379"/>
      <c r="RL327" s="379"/>
      <c r="RM327" s="379"/>
      <c r="RN327" s="379"/>
      <c r="RO327" s="379"/>
      <c r="RP327" s="379"/>
      <c r="RQ327" s="379"/>
      <c r="RR327" s="379"/>
      <c r="RS327" s="379"/>
      <c r="RT327" s="379"/>
      <c r="RU327" s="379"/>
      <c r="RV327" s="379"/>
      <c r="RW327" s="379"/>
      <c r="RX327" s="379"/>
      <c r="RY327" s="379"/>
      <c r="RZ327" s="379"/>
      <c r="SA327" s="379"/>
      <c r="SB327" s="379"/>
      <c r="SC327" s="379"/>
      <c r="SD327" s="379"/>
      <c r="SE327" s="379"/>
      <c r="SF327" s="379"/>
      <c r="SG327" s="379"/>
      <c r="SH327" s="379"/>
      <c r="SI327" s="379"/>
      <c r="SJ327" s="379"/>
      <c r="SK327" s="379"/>
      <c r="SL327" s="379"/>
      <c r="SM327" s="379"/>
      <c r="SN327" s="379"/>
      <c r="SO327" s="379"/>
      <c r="SP327" s="379"/>
      <c r="SQ327" s="379"/>
      <c r="SR327" s="379"/>
      <c r="SS327" s="379"/>
      <c r="ST327" s="379"/>
      <c r="SU327" s="379"/>
      <c r="SV327" s="379"/>
      <c r="SW327" s="379"/>
      <c r="SX327" s="379"/>
      <c r="SY327" s="379"/>
      <c r="SZ327" s="379"/>
      <c r="TA327" s="379"/>
      <c r="TB327" s="379"/>
      <c r="TC327" s="379"/>
      <c r="TD327" s="379"/>
      <c r="TE327" s="379"/>
      <c r="TF327" s="379"/>
      <c r="TG327" s="379"/>
      <c r="TH327" s="379"/>
      <c r="TI327" s="379"/>
      <c r="TJ327" s="379"/>
      <c r="TK327" s="379"/>
      <c r="TL327" s="379"/>
      <c r="TM327" s="379"/>
      <c r="TN327" s="379"/>
      <c r="TO327" s="379"/>
      <c r="TP327" s="379"/>
      <c r="TQ327" s="379"/>
      <c r="TR327" s="379"/>
      <c r="TS327" s="379"/>
      <c r="TT327" s="379"/>
      <c r="TU327" s="379"/>
      <c r="TV327" s="379"/>
      <c r="TW327" s="379"/>
      <c r="TX327" s="379"/>
      <c r="TY327" s="379"/>
      <c r="TZ327" s="379"/>
      <c r="UA327" s="379"/>
      <c r="UB327" s="379"/>
      <c r="UC327" s="379"/>
      <c r="UD327" s="379"/>
      <c r="UE327" s="379"/>
      <c r="UF327" s="379"/>
      <c r="UG327" s="379"/>
      <c r="UH327" s="379"/>
      <c r="UI327" s="379"/>
      <c r="UJ327" s="379"/>
      <c r="UK327" s="379"/>
      <c r="UL327" s="379"/>
      <c r="UM327" s="379"/>
      <c r="UN327" s="379"/>
      <c r="UO327" s="379"/>
      <c r="UP327" s="379"/>
      <c r="UQ327" s="379"/>
      <c r="UR327" s="379"/>
      <c r="US327" s="379"/>
      <c r="UT327" s="379"/>
      <c r="UU327" s="379"/>
      <c r="UV327" s="379"/>
      <c r="UW327" s="379"/>
      <c r="UX327" s="379"/>
      <c r="UY327" s="379"/>
      <c r="UZ327" s="379"/>
      <c r="VA327" s="379"/>
      <c r="VB327" s="379"/>
      <c r="VC327" s="379"/>
      <c r="VD327" s="379"/>
      <c r="VE327" s="379"/>
      <c r="VF327" s="379"/>
      <c r="VG327" s="379"/>
      <c r="VH327" s="379"/>
      <c r="VI327" s="379"/>
      <c r="VJ327" s="379"/>
      <c r="VK327" s="379"/>
      <c r="VL327" s="379"/>
      <c r="VM327" s="379"/>
      <c r="VN327" s="379"/>
      <c r="VO327" s="379"/>
      <c r="VP327" s="379"/>
      <c r="VQ327" s="379"/>
      <c r="VR327" s="379"/>
      <c r="VS327" s="379"/>
      <c r="VT327" s="379"/>
      <c r="VU327" s="379"/>
      <c r="VV327" s="379"/>
      <c r="VW327" s="379"/>
      <c r="VX327" s="379"/>
      <c r="VY327" s="379"/>
      <c r="VZ327" s="379"/>
      <c r="WA327" s="379"/>
      <c r="WB327" s="379"/>
      <c r="WC327" s="379"/>
      <c r="WD327" s="379"/>
      <c r="WE327" s="379"/>
      <c r="WF327" s="379"/>
      <c r="WG327" s="379"/>
      <c r="WH327" s="379"/>
      <c r="WI327" s="379"/>
      <c r="WJ327" s="379"/>
      <c r="WK327" s="379"/>
      <c r="WL327" s="379"/>
      <c r="WM327" s="379"/>
      <c r="WN327" s="379"/>
      <c r="WO327" s="379"/>
      <c r="WP327" s="379"/>
      <c r="WQ327" s="379"/>
      <c r="WR327" s="379"/>
      <c r="WS327" s="379"/>
      <c r="WT327" s="379"/>
      <c r="WU327" s="379"/>
      <c r="WV327" s="379"/>
      <c r="WW327" s="379"/>
      <c r="WX327" s="379"/>
      <c r="WY327" s="379"/>
      <c r="WZ327" s="379"/>
      <c r="XA327" s="379"/>
      <c r="XB327" s="379"/>
      <c r="XC327" s="379"/>
      <c r="XD327" s="379"/>
      <c r="XE327" s="379"/>
      <c r="XF327" s="379"/>
      <c r="XG327" s="379"/>
      <c r="XH327" s="379"/>
      <c r="XI327" s="379"/>
      <c r="XJ327" s="379"/>
      <c r="XK327" s="379"/>
      <c r="XL327" s="379"/>
      <c r="XM327" s="379"/>
      <c r="XN327" s="379"/>
      <c r="XO327" s="379"/>
      <c r="XP327" s="379"/>
      <c r="XQ327" s="379"/>
      <c r="XR327" s="379"/>
      <c r="XS327" s="379"/>
      <c r="XT327" s="379"/>
      <c r="XU327" s="379"/>
      <c r="XV327" s="379"/>
      <c r="XW327" s="379"/>
      <c r="XX327" s="379"/>
      <c r="XY327" s="379"/>
      <c r="XZ327" s="379"/>
      <c r="YA327" s="379"/>
      <c r="YB327" s="379"/>
      <c r="YC327" s="379"/>
      <c r="YD327" s="379"/>
      <c r="YE327" s="379"/>
      <c r="YF327" s="379"/>
      <c r="YG327" s="379"/>
      <c r="YH327" s="379"/>
      <c r="YI327" s="379"/>
      <c r="YJ327" s="379"/>
      <c r="YK327" s="379"/>
      <c r="YL327" s="379"/>
      <c r="YM327" s="379"/>
      <c r="YN327" s="379"/>
      <c r="YO327" s="379"/>
      <c r="YP327" s="379"/>
      <c r="YQ327" s="379"/>
      <c r="YR327" s="379"/>
      <c r="YS327" s="379"/>
      <c r="YT327" s="379"/>
      <c r="YU327" s="379"/>
      <c r="YV327" s="379"/>
      <c r="YW327" s="379"/>
      <c r="YX327" s="379"/>
      <c r="YY327" s="379"/>
      <c r="YZ327" s="379"/>
      <c r="ZA327" s="379"/>
      <c r="ZB327" s="379"/>
      <c r="ZC327" s="379"/>
      <c r="ZD327" s="379"/>
      <c r="ZE327" s="379"/>
      <c r="ZF327" s="379"/>
      <c r="ZG327" s="379"/>
      <c r="ZH327" s="379"/>
      <c r="ZI327" s="379"/>
      <c r="ZJ327" s="379"/>
      <c r="ZK327" s="379"/>
      <c r="ZL327" s="379"/>
      <c r="ZM327" s="379"/>
      <c r="ZN327" s="379"/>
      <c r="ZO327" s="379"/>
      <c r="ZP327" s="379"/>
      <c r="ZQ327" s="379"/>
      <c r="ZR327" s="379"/>
      <c r="ZS327" s="379"/>
      <c r="ZT327" s="379"/>
      <c r="ZU327" s="379"/>
      <c r="ZV327" s="379"/>
      <c r="ZW327" s="379"/>
      <c r="ZX327" s="379"/>
      <c r="ZY327" s="379"/>
      <c r="ZZ327" s="379"/>
      <c r="AAA327" s="379"/>
      <c r="AAB327" s="379"/>
      <c r="AAC327" s="379"/>
      <c r="AAD327" s="379"/>
      <c r="AAE327" s="379"/>
      <c r="AAF327" s="379"/>
      <c r="AAG327" s="379"/>
      <c r="AAH327" s="379"/>
      <c r="AAI327" s="379"/>
      <c r="AAJ327" s="379"/>
      <c r="AAK327" s="379"/>
      <c r="AAL327" s="379"/>
      <c r="AAM327" s="379"/>
      <c r="AAN327" s="379"/>
      <c r="AAO327" s="379"/>
      <c r="AAP327" s="379"/>
      <c r="AAQ327" s="379"/>
      <c r="AAR327" s="379"/>
      <c r="AAS327" s="379"/>
      <c r="AAT327" s="379"/>
      <c r="AAU327" s="379"/>
      <c r="AAV327" s="379"/>
      <c r="AAW327" s="379"/>
      <c r="AAX327" s="379"/>
      <c r="AAY327" s="379"/>
      <c r="AAZ327" s="379"/>
      <c r="ABA327" s="379"/>
      <c r="ABB327" s="379"/>
      <c r="ABC327" s="379"/>
      <c r="ABD327" s="379"/>
      <c r="ABE327" s="379"/>
      <c r="ABF327" s="379"/>
      <c r="ABG327" s="379"/>
      <c r="ABH327" s="379"/>
      <c r="ABI327" s="379"/>
      <c r="ABJ327" s="379"/>
      <c r="ABK327" s="379"/>
      <c r="ABL327" s="379"/>
      <c r="ABM327" s="379"/>
      <c r="ABN327" s="379"/>
      <c r="ABO327" s="379"/>
      <c r="ABP327" s="379"/>
      <c r="ABQ327" s="379"/>
      <c r="ABR327" s="379"/>
      <c r="ABS327" s="379"/>
      <c r="ABT327" s="379"/>
      <c r="ABU327" s="379"/>
      <c r="ABV327" s="379"/>
      <c r="ABW327" s="379"/>
      <c r="ABX327" s="379"/>
      <c r="ABY327" s="379"/>
      <c r="ABZ327" s="379"/>
      <c r="ACA327" s="379"/>
      <c r="ACB327" s="379"/>
      <c r="ACC327" s="379"/>
      <c r="ACD327" s="379"/>
      <c r="ACE327" s="379"/>
      <c r="ACF327" s="379"/>
      <c r="ACG327" s="379"/>
      <c r="ACH327" s="379"/>
      <c r="ACI327" s="379"/>
      <c r="ACJ327" s="379"/>
      <c r="ACK327" s="379"/>
      <c r="ACL327" s="379"/>
      <c r="ACM327" s="379"/>
      <c r="ACN327" s="379"/>
      <c r="ACO327" s="379"/>
      <c r="ACP327" s="379"/>
      <c r="ACQ327" s="379"/>
      <c r="ACR327" s="379"/>
      <c r="ACS327" s="379"/>
      <c r="ACT327" s="379"/>
      <c r="ACU327" s="379"/>
      <c r="ACV327" s="379"/>
      <c r="ACW327" s="379"/>
      <c r="ACX327" s="379"/>
      <c r="ACY327" s="379"/>
      <c r="ACZ327" s="379"/>
      <c r="ADA327" s="379"/>
      <c r="ADB327" s="379"/>
      <c r="ADC327" s="379"/>
      <c r="ADD327" s="379"/>
      <c r="ADE327" s="379"/>
      <c r="ADF327" s="379"/>
      <c r="ADG327" s="379"/>
      <c r="ADH327" s="379"/>
      <c r="ADI327" s="379"/>
      <c r="ADJ327" s="379"/>
      <c r="ADK327" s="379"/>
      <c r="ADL327" s="379"/>
      <c r="ADM327" s="379"/>
      <c r="ADN327" s="379"/>
      <c r="ADO327" s="379"/>
      <c r="ADP327" s="379"/>
      <c r="ADQ327" s="379"/>
      <c r="ADR327" s="379"/>
      <c r="ADS327" s="379"/>
      <c r="ADT327" s="379"/>
      <c r="ADU327" s="379"/>
      <c r="ADV327" s="379"/>
      <c r="ADW327" s="379"/>
      <c r="ADX327" s="379"/>
      <c r="ADY327" s="379"/>
      <c r="ADZ327" s="379"/>
      <c r="AEA327" s="379"/>
      <c r="AEB327" s="379"/>
      <c r="AEC327" s="379"/>
      <c r="AED327" s="379"/>
      <c r="AEE327" s="379"/>
      <c r="AEF327" s="379"/>
      <c r="AEG327" s="379"/>
      <c r="AEH327" s="379"/>
      <c r="AEI327" s="379"/>
      <c r="AEJ327" s="379"/>
      <c r="AEK327" s="379"/>
      <c r="AEL327" s="379"/>
      <c r="AEM327" s="379"/>
      <c r="AEN327" s="379"/>
      <c r="AEO327" s="379"/>
      <c r="AEP327" s="379"/>
      <c r="AEQ327" s="379"/>
      <c r="AER327" s="379"/>
      <c r="AES327" s="379"/>
      <c r="AET327" s="379"/>
      <c r="AEU327" s="379"/>
      <c r="AEV327" s="379"/>
      <c r="AEW327" s="379"/>
      <c r="AEX327" s="379"/>
      <c r="AEY327" s="379"/>
      <c r="AEZ327" s="379"/>
      <c r="AFA327" s="379"/>
      <c r="AFB327" s="379"/>
      <c r="AFC327" s="379"/>
      <c r="AFD327" s="379"/>
      <c r="AFE327" s="379"/>
      <c r="AFF327" s="379"/>
      <c r="AFG327" s="379"/>
      <c r="AFH327" s="379"/>
      <c r="AFI327" s="379"/>
      <c r="AFJ327" s="379"/>
      <c r="AFK327" s="379"/>
      <c r="AFL327" s="379"/>
      <c r="AFM327" s="379"/>
      <c r="AFN327" s="379"/>
      <c r="AFO327" s="379"/>
      <c r="AFP327" s="379"/>
      <c r="AFQ327" s="379"/>
      <c r="AFR327" s="379"/>
      <c r="AFS327" s="379"/>
      <c r="AFT327" s="379"/>
      <c r="AFU327" s="379"/>
      <c r="AFV327" s="379"/>
      <c r="AFW327" s="379"/>
      <c r="AFX327" s="379"/>
      <c r="AFY327" s="379"/>
      <c r="AFZ327" s="379"/>
      <c r="AGA327" s="379"/>
      <c r="AGB327" s="379"/>
      <c r="AGC327" s="379"/>
      <c r="AGD327" s="379"/>
      <c r="AGE327" s="379"/>
      <c r="AGF327" s="379"/>
      <c r="AGG327" s="379"/>
      <c r="AGH327" s="379"/>
      <c r="AGI327" s="379"/>
      <c r="AGJ327" s="379"/>
      <c r="AGK327" s="379"/>
      <c r="AGL327" s="379"/>
      <c r="AGM327" s="379"/>
      <c r="AGN327" s="379"/>
      <c r="AGO327" s="379"/>
      <c r="AGP327" s="379"/>
      <c r="AGQ327" s="379"/>
      <c r="AGR327" s="379"/>
      <c r="AGS327" s="379"/>
      <c r="AGT327" s="379"/>
      <c r="AGU327" s="379"/>
      <c r="AGV327" s="379"/>
      <c r="AGW327" s="379"/>
      <c r="AGX327" s="379"/>
      <c r="AGY327" s="379"/>
      <c r="AGZ327" s="379"/>
      <c r="AHA327" s="379"/>
      <c r="AHB327" s="379"/>
      <c r="AHC327" s="379"/>
      <c r="AHD327" s="379"/>
      <c r="AHE327" s="379"/>
      <c r="AHF327" s="379"/>
      <c r="AHG327" s="379"/>
      <c r="AHH327" s="379"/>
      <c r="AHI327" s="379"/>
      <c r="AHJ327" s="379"/>
      <c r="AHK327" s="379"/>
      <c r="AHL327" s="379"/>
      <c r="AHM327" s="379"/>
      <c r="AHN327" s="379"/>
      <c r="AHO327" s="379"/>
      <c r="AHP327" s="379"/>
      <c r="AHQ327" s="379"/>
      <c r="AHR327" s="379"/>
      <c r="AHS327" s="379"/>
      <c r="AHT327" s="379"/>
      <c r="AHU327" s="379"/>
      <c r="AHV327" s="379"/>
      <c r="AHW327" s="379"/>
      <c r="AHX327" s="379"/>
      <c r="AHY327" s="379"/>
      <c r="AHZ327" s="379"/>
      <c r="AIA327" s="379"/>
      <c r="AIB327" s="379"/>
      <c r="AIC327" s="379"/>
      <c r="AID327" s="379"/>
      <c r="AIE327" s="379"/>
      <c r="AIF327" s="379"/>
      <c r="AIG327" s="379"/>
      <c r="AIH327" s="379"/>
      <c r="AII327" s="379"/>
      <c r="AIJ327" s="379"/>
      <c r="AIK327" s="379"/>
      <c r="AIL327" s="379"/>
      <c r="AIM327" s="379"/>
      <c r="AIN327" s="379"/>
      <c r="AIO327" s="379"/>
      <c r="AIP327" s="379"/>
      <c r="AIQ327" s="379"/>
      <c r="AIR327" s="379"/>
      <c r="AIS327" s="379"/>
      <c r="AIT327" s="379"/>
      <c r="AIU327" s="379"/>
      <c r="AIV327" s="379"/>
      <c r="AIW327" s="379"/>
      <c r="AIX327" s="379"/>
      <c r="AIY327" s="379"/>
      <c r="AIZ327" s="379"/>
      <c r="AJA327" s="379"/>
      <c r="AJB327" s="379"/>
      <c r="AJC327" s="379"/>
      <c r="AJD327" s="379"/>
      <c r="AJE327" s="379"/>
      <c r="AJF327" s="379"/>
      <c r="AJG327" s="379"/>
      <c r="AJH327" s="379"/>
      <c r="AJI327" s="379"/>
      <c r="AJJ327" s="379"/>
      <c r="AJK327" s="379"/>
      <c r="AJL327" s="379"/>
      <c r="AJM327" s="379"/>
      <c r="AJN327" s="379"/>
      <c r="AJO327" s="379"/>
      <c r="AJP327" s="379"/>
      <c r="AJQ327" s="379"/>
      <c r="AJR327" s="379"/>
      <c r="AJS327" s="379"/>
      <c r="AJT327" s="379"/>
      <c r="AJU327" s="379"/>
      <c r="AJV327" s="379"/>
      <c r="AJW327" s="379"/>
      <c r="AJX327" s="379"/>
      <c r="AJY327" s="379"/>
      <c r="AJZ327" s="379"/>
      <c r="AKA327" s="379"/>
      <c r="AKB327" s="379"/>
      <c r="AKC327" s="379"/>
      <c r="AKD327" s="379"/>
      <c r="AKE327" s="379"/>
      <c r="AKF327" s="379"/>
      <c r="AKG327" s="379"/>
      <c r="AKH327" s="379"/>
      <c r="AKI327" s="379"/>
      <c r="AKJ327" s="379"/>
      <c r="AKK327" s="379"/>
      <c r="AKL327" s="379"/>
      <c r="AKM327" s="379"/>
      <c r="AKN327" s="379"/>
      <c r="AKO327" s="379"/>
      <c r="AKP327" s="379"/>
      <c r="AKQ327" s="379"/>
      <c r="AKR327" s="379"/>
      <c r="AKS327" s="379"/>
      <c r="AKT327" s="379"/>
      <c r="AKU327" s="379"/>
      <c r="AKV327" s="379"/>
      <c r="AKW327" s="379"/>
      <c r="AKX327" s="379"/>
      <c r="AKY327" s="379"/>
      <c r="AKZ327" s="379"/>
      <c r="ALA327" s="379"/>
      <c r="ALB327" s="379"/>
      <c r="ALC327" s="379"/>
      <c r="ALD327" s="379"/>
      <c r="ALE327" s="379"/>
      <c r="ALF327" s="379"/>
      <c r="ALG327" s="379"/>
      <c r="ALH327" s="379"/>
      <c r="ALI327" s="379"/>
      <c r="ALJ327" s="379"/>
      <c r="ALK327" s="379"/>
      <c r="ALL327" s="379"/>
      <c r="ALM327" s="379"/>
      <c r="ALN327" s="379"/>
      <c r="ALO327" s="379"/>
      <c r="ALP327" s="379"/>
      <c r="ALQ327" s="379"/>
      <c r="ALR327" s="379"/>
      <c r="ALS327" s="379"/>
      <c r="ALT327" s="379"/>
      <c r="ALU327" s="379"/>
      <c r="ALV327" s="379"/>
      <c r="ALW327" s="379"/>
      <c r="ALX327" s="379"/>
      <c r="ALY327" s="379"/>
      <c r="ALZ327" s="379"/>
      <c r="AMA327" s="379"/>
      <c r="AMB327" s="379"/>
      <c r="AMC327" s="379"/>
      <c r="AMD327" s="379"/>
      <c r="AME327" s="379"/>
      <c r="AMF327" s="379"/>
      <c r="AMG327" s="379"/>
      <c r="AMH327" s="379"/>
      <c r="AMI327" s="379"/>
      <c r="AMJ327" s="379"/>
      <c r="AMK327" s="379"/>
      <c r="AML327" s="379"/>
      <c r="AMM327" s="379"/>
      <c r="AMN327" s="379"/>
      <c r="AMO327" s="379"/>
      <c r="AMP327" s="379"/>
      <c r="AMQ327" s="379"/>
      <c r="AMR327" s="379"/>
      <c r="AMS327" s="379"/>
      <c r="AMT327" s="379"/>
      <c r="AMU327" s="379"/>
    </row>
    <row r="328" spans="1:1035" s="343" customFormat="1" ht="15" x14ac:dyDescent="0.25">
      <c r="A328" s="664">
        <v>45588</v>
      </c>
      <c r="B328" s="665">
        <v>0</v>
      </c>
      <c r="C328" s="666">
        <v>0.20300000000000001</v>
      </c>
      <c r="D328" s="667">
        <v>45619</v>
      </c>
      <c r="E328" s="668">
        <v>0</v>
      </c>
      <c r="F328" s="668">
        <v>0.254</v>
      </c>
      <c r="G328" s="669">
        <v>45649</v>
      </c>
      <c r="H328" s="665">
        <v>0</v>
      </c>
      <c r="I328" s="665">
        <v>0.224</v>
      </c>
      <c r="J328" s="667">
        <v>45680</v>
      </c>
      <c r="K328" s="668">
        <v>0</v>
      </c>
      <c r="L328" s="670">
        <v>0.20899999999999999</v>
      </c>
      <c r="M328" s="671">
        <v>45711</v>
      </c>
      <c r="N328" s="665">
        <v>0</v>
      </c>
      <c r="O328" s="665">
        <v>0.20899999999999999</v>
      </c>
      <c r="P328" s="672">
        <v>45739</v>
      </c>
      <c r="Q328" s="673">
        <v>14.8</v>
      </c>
      <c r="R328" s="674">
        <v>0.36799999999999999</v>
      </c>
      <c r="S328" s="678">
        <v>45770</v>
      </c>
      <c r="T328" s="676">
        <v>0</v>
      </c>
      <c r="U328" s="688">
        <v>0.74099999999999999</v>
      </c>
      <c r="V328" s="675">
        <v>45800</v>
      </c>
      <c r="W328" s="676">
        <v>8.9</v>
      </c>
      <c r="X328" s="677">
        <v>1.83</v>
      </c>
      <c r="Y328" s="678">
        <v>45831</v>
      </c>
      <c r="Z328" s="676">
        <v>0</v>
      </c>
      <c r="AA328" s="689">
        <v>1.0509999999999999</v>
      </c>
      <c r="AB328" s="679">
        <v>45861</v>
      </c>
      <c r="AC328" s="658"/>
      <c r="AD328" s="658"/>
      <c r="AE328" s="652">
        <v>0</v>
      </c>
      <c r="AF328" s="673">
        <v>0.317</v>
      </c>
      <c r="AG328" s="681">
        <v>45892</v>
      </c>
      <c r="AH328" s="681"/>
      <c r="AI328" s="681"/>
      <c r="AJ328" s="381">
        <v>0</v>
      </c>
      <c r="AK328" s="381">
        <v>0.216</v>
      </c>
      <c r="AL328" s="383">
        <v>0.157</v>
      </c>
      <c r="AM328" s="686"/>
      <c r="AN328" s="686"/>
      <c r="AO328" s="683">
        <v>45923</v>
      </c>
      <c r="AP328" s="652">
        <v>0</v>
      </c>
      <c r="AQ328" s="684">
        <v>0.17699999999999999</v>
      </c>
      <c r="AR328" s="685"/>
      <c r="AS328" s="685"/>
      <c r="AT328" s="379"/>
      <c r="AU328" s="379"/>
      <c r="AV328" s="379"/>
      <c r="AW328" s="379"/>
      <c r="AX328" s="379"/>
      <c r="AY328" s="379"/>
      <c r="AZ328" s="379"/>
      <c r="BA328" s="379"/>
      <c r="BB328" s="379"/>
      <c r="BC328" s="379"/>
      <c r="BD328" s="379"/>
      <c r="BE328" s="379"/>
      <c r="BF328" s="379"/>
      <c r="BG328" s="379"/>
      <c r="BH328" s="379"/>
      <c r="BI328" s="379"/>
      <c r="BJ328" s="379"/>
      <c r="BK328" s="379"/>
      <c r="BL328" s="379"/>
      <c r="BM328" s="379"/>
      <c r="BN328" s="379"/>
      <c r="BO328" s="379"/>
      <c r="BP328" s="379"/>
      <c r="BQ328" s="379"/>
      <c r="BR328" s="379"/>
      <c r="BS328" s="379"/>
      <c r="BT328" s="379"/>
      <c r="BU328" s="379"/>
      <c r="BV328" s="379"/>
      <c r="BW328" s="379"/>
      <c r="BX328" s="379"/>
      <c r="BY328" s="379"/>
      <c r="BZ328" s="379"/>
      <c r="CA328" s="379"/>
      <c r="CB328" s="379"/>
      <c r="CC328" s="379"/>
      <c r="CD328" s="379"/>
      <c r="CE328" s="379"/>
      <c r="CF328" s="379"/>
      <c r="CG328" s="379"/>
      <c r="CH328" s="379"/>
      <c r="CI328" s="379"/>
      <c r="CJ328" s="379"/>
      <c r="CK328" s="379"/>
      <c r="CL328" s="379"/>
      <c r="CM328" s="379"/>
      <c r="CN328" s="379"/>
      <c r="CO328" s="379"/>
      <c r="CP328" s="379"/>
      <c r="CQ328" s="379"/>
      <c r="CR328" s="379"/>
      <c r="CS328" s="379"/>
      <c r="CT328" s="379"/>
      <c r="CU328" s="379"/>
      <c r="CV328" s="379"/>
      <c r="CW328" s="379"/>
      <c r="CX328" s="379"/>
      <c r="CY328" s="379"/>
      <c r="CZ328" s="379"/>
      <c r="DA328" s="379"/>
      <c r="DB328" s="379"/>
      <c r="DC328" s="379"/>
      <c r="DD328" s="379"/>
      <c r="DE328" s="379"/>
      <c r="DF328" s="379"/>
      <c r="DG328" s="379"/>
      <c r="DH328" s="379"/>
      <c r="DI328" s="379"/>
      <c r="DJ328" s="379"/>
      <c r="DK328" s="379"/>
      <c r="DL328" s="379"/>
      <c r="DM328" s="379"/>
      <c r="DN328" s="379"/>
      <c r="DO328" s="379"/>
      <c r="DP328" s="379"/>
      <c r="DQ328" s="379"/>
      <c r="DR328" s="379"/>
      <c r="DS328" s="379"/>
      <c r="DT328" s="379"/>
      <c r="DU328" s="379"/>
      <c r="DV328" s="379"/>
      <c r="DW328" s="379"/>
      <c r="DX328" s="379"/>
      <c r="DY328" s="379"/>
      <c r="DZ328" s="379"/>
      <c r="EA328" s="379"/>
      <c r="EB328" s="379"/>
      <c r="EC328" s="379"/>
      <c r="ED328" s="379"/>
      <c r="EE328" s="379"/>
      <c r="EF328" s="379"/>
      <c r="EG328" s="379"/>
      <c r="EH328" s="379"/>
      <c r="EI328" s="379"/>
      <c r="EJ328" s="379"/>
      <c r="EK328" s="379"/>
      <c r="EL328" s="379"/>
      <c r="EM328" s="379"/>
      <c r="EN328" s="379"/>
      <c r="EO328" s="379"/>
      <c r="EP328" s="379"/>
      <c r="EQ328" s="379"/>
      <c r="ER328" s="379"/>
      <c r="ES328" s="379"/>
      <c r="ET328" s="379"/>
      <c r="EU328" s="379"/>
      <c r="EV328" s="379"/>
      <c r="EW328" s="379"/>
      <c r="EX328" s="379"/>
      <c r="EY328" s="379"/>
      <c r="EZ328" s="379"/>
      <c r="FA328" s="379"/>
      <c r="FB328" s="379"/>
      <c r="FC328" s="379"/>
      <c r="FD328" s="379"/>
      <c r="FE328" s="379"/>
      <c r="FF328" s="379"/>
      <c r="FG328" s="379"/>
      <c r="FH328" s="379"/>
      <c r="FI328" s="379"/>
      <c r="FJ328" s="379"/>
      <c r="FK328" s="379"/>
      <c r="FL328" s="379"/>
      <c r="FM328" s="379"/>
      <c r="FN328" s="379"/>
      <c r="FO328" s="379"/>
      <c r="FP328" s="379"/>
      <c r="FQ328" s="379"/>
      <c r="FR328" s="379"/>
      <c r="FS328" s="379"/>
      <c r="FT328" s="379"/>
      <c r="FU328" s="379"/>
      <c r="FV328" s="379"/>
      <c r="FW328" s="379"/>
      <c r="FX328" s="379"/>
      <c r="FY328" s="379"/>
      <c r="FZ328" s="379"/>
      <c r="GA328" s="379"/>
      <c r="GB328" s="379"/>
      <c r="GC328" s="379"/>
      <c r="GD328" s="379"/>
      <c r="GE328" s="379"/>
      <c r="GF328" s="379"/>
      <c r="GG328" s="379"/>
      <c r="GH328" s="379"/>
      <c r="GI328" s="379"/>
      <c r="GJ328" s="379"/>
      <c r="GK328" s="379"/>
      <c r="GL328" s="379"/>
      <c r="GM328" s="379"/>
      <c r="GN328" s="379"/>
      <c r="GO328" s="379"/>
      <c r="GP328" s="379"/>
      <c r="GQ328" s="379"/>
      <c r="GR328" s="379"/>
      <c r="GS328" s="379"/>
      <c r="GT328" s="379"/>
      <c r="GU328" s="379"/>
      <c r="GV328" s="379"/>
      <c r="GW328" s="379"/>
      <c r="GX328" s="379"/>
      <c r="GY328" s="379"/>
      <c r="GZ328" s="379"/>
      <c r="HA328" s="379"/>
      <c r="HB328" s="379"/>
      <c r="HC328" s="379"/>
      <c r="HD328" s="379"/>
      <c r="HE328" s="379"/>
      <c r="HF328" s="379"/>
      <c r="HG328" s="379"/>
      <c r="HH328" s="379"/>
      <c r="HI328" s="379"/>
      <c r="HJ328" s="379"/>
      <c r="HK328" s="379"/>
      <c r="HL328" s="379"/>
      <c r="HM328" s="379"/>
      <c r="HN328" s="379"/>
      <c r="HO328" s="379"/>
      <c r="HP328" s="379"/>
      <c r="HQ328" s="379"/>
      <c r="HR328" s="379"/>
      <c r="HS328" s="379"/>
      <c r="HT328" s="379"/>
      <c r="HU328" s="379"/>
      <c r="HV328" s="379"/>
      <c r="HW328" s="379"/>
      <c r="HX328" s="379"/>
      <c r="HY328" s="379"/>
      <c r="HZ328" s="379"/>
      <c r="IA328" s="379"/>
      <c r="IB328" s="379"/>
      <c r="IC328" s="379"/>
      <c r="ID328" s="379"/>
      <c r="IE328" s="379"/>
      <c r="IF328" s="379"/>
      <c r="IG328" s="379"/>
      <c r="IH328" s="379"/>
      <c r="II328" s="379"/>
      <c r="IJ328" s="379"/>
      <c r="IK328" s="379"/>
      <c r="IL328" s="379"/>
      <c r="IM328" s="379"/>
      <c r="IN328" s="379"/>
      <c r="IO328" s="379"/>
      <c r="IP328" s="379"/>
      <c r="IQ328" s="379"/>
      <c r="IR328" s="379"/>
      <c r="IS328" s="379"/>
      <c r="IT328" s="379"/>
      <c r="IU328" s="379"/>
      <c r="IV328" s="379"/>
      <c r="IW328" s="379"/>
      <c r="IX328" s="379"/>
      <c r="IY328" s="379"/>
      <c r="IZ328" s="379"/>
      <c r="JA328" s="379"/>
      <c r="JB328" s="379"/>
      <c r="JC328" s="379"/>
      <c r="JD328" s="379"/>
      <c r="JE328" s="379"/>
      <c r="JF328" s="379"/>
      <c r="JG328" s="379"/>
      <c r="JH328" s="379"/>
      <c r="JI328" s="379"/>
      <c r="JJ328" s="379"/>
      <c r="JK328" s="379"/>
      <c r="JL328" s="379"/>
      <c r="JM328" s="379"/>
      <c r="JN328" s="379"/>
      <c r="JO328" s="379"/>
      <c r="JP328" s="379"/>
      <c r="JQ328" s="379"/>
      <c r="JR328" s="379"/>
      <c r="JS328" s="379"/>
      <c r="JT328" s="379"/>
      <c r="JU328" s="379"/>
      <c r="JV328" s="379"/>
      <c r="JW328" s="379"/>
      <c r="JX328" s="379"/>
      <c r="JY328" s="379"/>
      <c r="JZ328" s="379"/>
      <c r="KA328" s="379"/>
      <c r="KB328" s="379"/>
      <c r="KC328" s="379"/>
      <c r="KD328" s="379"/>
      <c r="KE328" s="379"/>
      <c r="KF328" s="379"/>
      <c r="KG328" s="379"/>
      <c r="KH328" s="379"/>
      <c r="KI328" s="379"/>
      <c r="KJ328" s="379"/>
      <c r="KK328" s="379"/>
      <c r="KL328" s="379"/>
      <c r="KM328" s="379"/>
      <c r="KN328" s="379"/>
      <c r="KO328" s="379"/>
      <c r="KP328" s="379"/>
      <c r="KQ328" s="379"/>
      <c r="KR328" s="379"/>
      <c r="KS328" s="379"/>
      <c r="KT328" s="379"/>
      <c r="KU328" s="379"/>
      <c r="KV328" s="379"/>
      <c r="KW328" s="379"/>
      <c r="KX328" s="379"/>
      <c r="KY328" s="379"/>
      <c r="KZ328" s="379"/>
      <c r="LA328" s="379"/>
      <c r="LB328" s="379"/>
      <c r="LC328" s="379"/>
      <c r="LD328" s="379"/>
      <c r="LE328" s="379"/>
      <c r="LF328" s="379"/>
      <c r="LG328" s="379"/>
      <c r="LH328" s="379"/>
      <c r="LI328" s="379"/>
      <c r="LJ328" s="379"/>
      <c r="LK328" s="379"/>
      <c r="LL328" s="379"/>
      <c r="LM328" s="379"/>
      <c r="LN328" s="379"/>
      <c r="LO328" s="379"/>
      <c r="LP328" s="379"/>
      <c r="LQ328" s="379"/>
      <c r="LR328" s="379"/>
      <c r="LS328" s="379"/>
      <c r="LT328" s="379"/>
      <c r="LU328" s="379"/>
      <c r="LV328" s="379"/>
      <c r="LW328" s="379"/>
      <c r="LX328" s="379"/>
      <c r="LY328" s="379"/>
      <c r="LZ328" s="379"/>
      <c r="MA328" s="379"/>
      <c r="MB328" s="379"/>
      <c r="MC328" s="379"/>
      <c r="MD328" s="379"/>
      <c r="ME328" s="379"/>
      <c r="MF328" s="379"/>
      <c r="MG328" s="379"/>
      <c r="MH328" s="379"/>
      <c r="MI328" s="379"/>
      <c r="MJ328" s="379"/>
      <c r="MK328" s="379"/>
      <c r="ML328" s="379"/>
      <c r="MM328" s="379"/>
      <c r="MN328" s="379"/>
      <c r="MO328" s="379"/>
      <c r="MP328" s="379"/>
      <c r="MQ328" s="379"/>
      <c r="MR328" s="379"/>
      <c r="MS328" s="379"/>
      <c r="MT328" s="379"/>
      <c r="MU328" s="379"/>
      <c r="MV328" s="379"/>
      <c r="MW328" s="379"/>
      <c r="MX328" s="379"/>
      <c r="MY328" s="379"/>
      <c r="MZ328" s="379"/>
      <c r="NA328" s="379"/>
      <c r="NB328" s="379"/>
      <c r="NC328" s="379"/>
      <c r="ND328" s="379"/>
      <c r="NE328" s="379"/>
      <c r="NF328" s="379"/>
      <c r="NG328" s="379"/>
      <c r="NH328" s="379"/>
      <c r="NI328" s="379"/>
      <c r="NJ328" s="379"/>
      <c r="NK328" s="379"/>
      <c r="NL328" s="379"/>
      <c r="NM328" s="379"/>
      <c r="NN328" s="379"/>
      <c r="NO328" s="379"/>
      <c r="NP328" s="379"/>
      <c r="NQ328" s="379"/>
      <c r="NR328" s="379"/>
      <c r="NS328" s="379"/>
      <c r="NT328" s="379"/>
      <c r="NU328" s="379"/>
      <c r="NV328" s="379"/>
      <c r="NW328" s="379"/>
      <c r="NX328" s="379"/>
      <c r="NY328" s="379"/>
      <c r="NZ328" s="379"/>
      <c r="OA328" s="379"/>
      <c r="OB328" s="379"/>
      <c r="OC328" s="379"/>
      <c r="OD328" s="379"/>
      <c r="OE328" s="379"/>
      <c r="OF328" s="379"/>
      <c r="OG328" s="379"/>
      <c r="OH328" s="379"/>
      <c r="OI328" s="379"/>
      <c r="OJ328" s="379"/>
      <c r="OK328" s="379"/>
      <c r="OL328" s="379"/>
      <c r="OM328" s="379"/>
      <c r="ON328" s="379"/>
      <c r="OO328" s="379"/>
      <c r="OP328" s="379"/>
      <c r="OQ328" s="379"/>
      <c r="OR328" s="379"/>
      <c r="OS328" s="379"/>
      <c r="OT328" s="379"/>
      <c r="OU328" s="379"/>
      <c r="OV328" s="379"/>
      <c r="OW328" s="379"/>
      <c r="OX328" s="379"/>
      <c r="OY328" s="379"/>
      <c r="OZ328" s="379"/>
      <c r="PA328" s="379"/>
      <c r="PB328" s="379"/>
      <c r="PC328" s="379"/>
      <c r="PD328" s="379"/>
      <c r="PE328" s="379"/>
      <c r="PF328" s="379"/>
      <c r="PG328" s="379"/>
      <c r="PH328" s="379"/>
      <c r="PI328" s="379"/>
      <c r="PJ328" s="379"/>
      <c r="PK328" s="379"/>
      <c r="PL328" s="379"/>
      <c r="PM328" s="379"/>
      <c r="PN328" s="379"/>
      <c r="PO328" s="379"/>
      <c r="PP328" s="379"/>
      <c r="PQ328" s="379"/>
      <c r="PR328" s="379"/>
      <c r="PS328" s="379"/>
      <c r="PT328" s="379"/>
      <c r="PU328" s="379"/>
      <c r="PV328" s="379"/>
      <c r="PW328" s="379"/>
      <c r="PX328" s="379"/>
      <c r="PY328" s="379"/>
      <c r="PZ328" s="379"/>
      <c r="QA328" s="379"/>
      <c r="QB328" s="379"/>
      <c r="QC328" s="379"/>
      <c r="QD328" s="379"/>
      <c r="QE328" s="379"/>
      <c r="QF328" s="379"/>
      <c r="QG328" s="379"/>
      <c r="QH328" s="379"/>
      <c r="QI328" s="379"/>
      <c r="QJ328" s="379"/>
      <c r="QK328" s="379"/>
      <c r="QL328" s="379"/>
      <c r="QM328" s="379"/>
      <c r="QN328" s="379"/>
      <c r="QO328" s="379"/>
      <c r="QP328" s="379"/>
      <c r="QQ328" s="379"/>
      <c r="QR328" s="379"/>
      <c r="QS328" s="379"/>
      <c r="QT328" s="379"/>
      <c r="QU328" s="379"/>
      <c r="QV328" s="379"/>
      <c r="QW328" s="379"/>
      <c r="QX328" s="379"/>
      <c r="QY328" s="379"/>
      <c r="QZ328" s="379"/>
      <c r="RA328" s="379"/>
      <c r="RB328" s="379"/>
      <c r="RC328" s="379"/>
      <c r="RD328" s="379"/>
      <c r="RE328" s="379"/>
      <c r="RF328" s="379"/>
      <c r="RG328" s="379"/>
      <c r="RH328" s="379"/>
      <c r="RI328" s="379"/>
      <c r="RJ328" s="379"/>
      <c r="RK328" s="379"/>
      <c r="RL328" s="379"/>
      <c r="RM328" s="379"/>
      <c r="RN328" s="379"/>
      <c r="RO328" s="379"/>
      <c r="RP328" s="379"/>
      <c r="RQ328" s="379"/>
      <c r="RR328" s="379"/>
      <c r="RS328" s="379"/>
      <c r="RT328" s="379"/>
      <c r="RU328" s="379"/>
      <c r="RV328" s="379"/>
      <c r="RW328" s="379"/>
      <c r="RX328" s="379"/>
      <c r="RY328" s="379"/>
      <c r="RZ328" s="379"/>
      <c r="SA328" s="379"/>
      <c r="SB328" s="379"/>
      <c r="SC328" s="379"/>
      <c r="SD328" s="379"/>
      <c r="SE328" s="379"/>
      <c r="SF328" s="379"/>
      <c r="SG328" s="379"/>
      <c r="SH328" s="379"/>
      <c r="SI328" s="379"/>
      <c r="SJ328" s="379"/>
      <c r="SK328" s="379"/>
      <c r="SL328" s="379"/>
      <c r="SM328" s="379"/>
      <c r="SN328" s="379"/>
      <c r="SO328" s="379"/>
      <c r="SP328" s="379"/>
      <c r="SQ328" s="379"/>
      <c r="SR328" s="379"/>
      <c r="SS328" s="379"/>
      <c r="ST328" s="379"/>
      <c r="SU328" s="379"/>
      <c r="SV328" s="379"/>
      <c r="SW328" s="379"/>
      <c r="SX328" s="379"/>
      <c r="SY328" s="379"/>
      <c r="SZ328" s="379"/>
      <c r="TA328" s="379"/>
      <c r="TB328" s="379"/>
      <c r="TC328" s="379"/>
      <c r="TD328" s="379"/>
      <c r="TE328" s="379"/>
      <c r="TF328" s="379"/>
      <c r="TG328" s="379"/>
      <c r="TH328" s="379"/>
      <c r="TI328" s="379"/>
      <c r="TJ328" s="379"/>
      <c r="TK328" s="379"/>
      <c r="TL328" s="379"/>
      <c r="TM328" s="379"/>
      <c r="TN328" s="379"/>
      <c r="TO328" s="379"/>
      <c r="TP328" s="379"/>
      <c r="TQ328" s="379"/>
      <c r="TR328" s="379"/>
      <c r="TS328" s="379"/>
      <c r="TT328" s="379"/>
      <c r="TU328" s="379"/>
      <c r="TV328" s="379"/>
      <c r="TW328" s="379"/>
      <c r="TX328" s="379"/>
      <c r="TY328" s="379"/>
      <c r="TZ328" s="379"/>
      <c r="UA328" s="379"/>
      <c r="UB328" s="379"/>
      <c r="UC328" s="379"/>
      <c r="UD328" s="379"/>
      <c r="UE328" s="379"/>
      <c r="UF328" s="379"/>
      <c r="UG328" s="379"/>
      <c r="UH328" s="379"/>
      <c r="UI328" s="379"/>
      <c r="UJ328" s="379"/>
      <c r="UK328" s="379"/>
      <c r="UL328" s="379"/>
      <c r="UM328" s="379"/>
      <c r="UN328" s="379"/>
      <c r="UO328" s="379"/>
      <c r="UP328" s="379"/>
      <c r="UQ328" s="379"/>
      <c r="UR328" s="379"/>
      <c r="US328" s="379"/>
      <c r="UT328" s="379"/>
      <c r="UU328" s="379"/>
      <c r="UV328" s="379"/>
      <c r="UW328" s="379"/>
      <c r="UX328" s="379"/>
      <c r="UY328" s="379"/>
      <c r="UZ328" s="379"/>
      <c r="VA328" s="379"/>
      <c r="VB328" s="379"/>
      <c r="VC328" s="379"/>
      <c r="VD328" s="379"/>
      <c r="VE328" s="379"/>
      <c r="VF328" s="379"/>
      <c r="VG328" s="379"/>
      <c r="VH328" s="379"/>
      <c r="VI328" s="379"/>
      <c r="VJ328" s="379"/>
      <c r="VK328" s="379"/>
      <c r="VL328" s="379"/>
      <c r="VM328" s="379"/>
      <c r="VN328" s="379"/>
      <c r="VO328" s="379"/>
      <c r="VP328" s="379"/>
      <c r="VQ328" s="379"/>
      <c r="VR328" s="379"/>
      <c r="VS328" s="379"/>
      <c r="VT328" s="379"/>
      <c r="VU328" s="379"/>
      <c r="VV328" s="379"/>
      <c r="VW328" s="379"/>
      <c r="VX328" s="379"/>
      <c r="VY328" s="379"/>
      <c r="VZ328" s="379"/>
      <c r="WA328" s="379"/>
      <c r="WB328" s="379"/>
      <c r="WC328" s="379"/>
      <c r="WD328" s="379"/>
      <c r="WE328" s="379"/>
      <c r="WF328" s="379"/>
      <c r="WG328" s="379"/>
      <c r="WH328" s="379"/>
      <c r="WI328" s="379"/>
      <c r="WJ328" s="379"/>
      <c r="WK328" s="379"/>
      <c r="WL328" s="379"/>
      <c r="WM328" s="379"/>
      <c r="WN328" s="379"/>
      <c r="WO328" s="379"/>
      <c r="WP328" s="379"/>
      <c r="WQ328" s="379"/>
      <c r="WR328" s="379"/>
      <c r="WS328" s="379"/>
      <c r="WT328" s="379"/>
      <c r="WU328" s="379"/>
      <c r="WV328" s="379"/>
      <c r="WW328" s="379"/>
      <c r="WX328" s="379"/>
      <c r="WY328" s="379"/>
      <c r="WZ328" s="379"/>
      <c r="XA328" s="379"/>
      <c r="XB328" s="379"/>
      <c r="XC328" s="379"/>
      <c r="XD328" s="379"/>
      <c r="XE328" s="379"/>
      <c r="XF328" s="379"/>
      <c r="XG328" s="379"/>
      <c r="XH328" s="379"/>
      <c r="XI328" s="379"/>
      <c r="XJ328" s="379"/>
      <c r="XK328" s="379"/>
      <c r="XL328" s="379"/>
      <c r="XM328" s="379"/>
      <c r="XN328" s="379"/>
      <c r="XO328" s="379"/>
      <c r="XP328" s="379"/>
      <c r="XQ328" s="379"/>
      <c r="XR328" s="379"/>
      <c r="XS328" s="379"/>
      <c r="XT328" s="379"/>
      <c r="XU328" s="379"/>
      <c r="XV328" s="379"/>
      <c r="XW328" s="379"/>
      <c r="XX328" s="379"/>
      <c r="XY328" s="379"/>
      <c r="XZ328" s="379"/>
      <c r="YA328" s="379"/>
      <c r="YB328" s="379"/>
      <c r="YC328" s="379"/>
      <c r="YD328" s="379"/>
      <c r="YE328" s="379"/>
      <c r="YF328" s="379"/>
      <c r="YG328" s="379"/>
      <c r="YH328" s="379"/>
      <c r="YI328" s="379"/>
      <c r="YJ328" s="379"/>
      <c r="YK328" s="379"/>
      <c r="YL328" s="379"/>
      <c r="YM328" s="379"/>
      <c r="YN328" s="379"/>
      <c r="YO328" s="379"/>
      <c r="YP328" s="379"/>
      <c r="YQ328" s="379"/>
      <c r="YR328" s="379"/>
      <c r="YS328" s="379"/>
      <c r="YT328" s="379"/>
      <c r="YU328" s="379"/>
      <c r="YV328" s="379"/>
      <c r="YW328" s="379"/>
      <c r="YX328" s="379"/>
      <c r="YY328" s="379"/>
      <c r="YZ328" s="379"/>
      <c r="ZA328" s="379"/>
      <c r="ZB328" s="379"/>
      <c r="ZC328" s="379"/>
      <c r="ZD328" s="379"/>
      <c r="ZE328" s="379"/>
      <c r="ZF328" s="379"/>
      <c r="ZG328" s="379"/>
      <c r="ZH328" s="379"/>
      <c r="ZI328" s="379"/>
      <c r="ZJ328" s="379"/>
      <c r="ZK328" s="379"/>
      <c r="ZL328" s="379"/>
      <c r="ZM328" s="379"/>
      <c r="ZN328" s="379"/>
      <c r="ZO328" s="379"/>
      <c r="ZP328" s="379"/>
      <c r="ZQ328" s="379"/>
      <c r="ZR328" s="379"/>
      <c r="ZS328" s="379"/>
      <c r="ZT328" s="379"/>
      <c r="ZU328" s="379"/>
      <c r="ZV328" s="379"/>
      <c r="ZW328" s="379"/>
      <c r="ZX328" s="379"/>
      <c r="ZY328" s="379"/>
      <c r="ZZ328" s="379"/>
      <c r="AAA328" s="379"/>
      <c r="AAB328" s="379"/>
      <c r="AAC328" s="379"/>
      <c r="AAD328" s="379"/>
      <c r="AAE328" s="379"/>
      <c r="AAF328" s="379"/>
      <c r="AAG328" s="379"/>
      <c r="AAH328" s="379"/>
      <c r="AAI328" s="379"/>
      <c r="AAJ328" s="379"/>
      <c r="AAK328" s="379"/>
      <c r="AAL328" s="379"/>
      <c r="AAM328" s="379"/>
      <c r="AAN328" s="379"/>
      <c r="AAO328" s="379"/>
      <c r="AAP328" s="379"/>
      <c r="AAQ328" s="379"/>
      <c r="AAR328" s="379"/>
      <c r="AAS328" s="379"/>
      <c r="AAT328" s="379"/>
      <c r="AAU328" s="379"/>
      <c r="AAV328" s="379"/>
      <c r="AAW328" s="379"/>
      <c r="AAX328" s="379"/>
      <c r="AAY328" s="379"/>
      <c r="AAZ328" s="379"/>
      <c r="ABA328" s="379"/>
      <c r="ABB328" s="379"/>
      <c r="ABC328" s="379"/>
      <c r="ABD328" s="379"/>
      <c r="ABE328" s="379"/>
      <c r="ABF328" s="379"/>
      <c r="ABG328" s="379"/>
      <c r="ABH328" s="379"/>
      <c r="ABI328" s="379"/>
      <c r="ABJ328" s="379"/>
      <c r="ABK328" s="379"/>
      <c r="ABL328" s="379"/>
      <c r="ABM328" s="379"/>
      <c r="ABN328" s="379"/>
      <c r="ABO328" s="379"/>
      <c r="ABP328" s="379"/>
      <c r="ABQ328" s="379"/>
      <c r="ABR328" s="379"/>
      <c r="ABS328" s="379"/>
      <c r="ABT328" s="379"/>
      <c r="ABU328" s="379"/>
      <c r="ABV328" s="379"/>
      <c r="ABW328" s="379"/>
      <c r="ABX328" s="379"/>
      <c r="ABY328" s="379"/>
      <c r="ABZ328" s="379"/>
      <c r="ACA328" s="379"/>
      <c r="ACB328" s="379"/>
      <c r="ACC328" s="379"/>
      <c r="ACD328" s="379"/>
      <c r="ACE328" s="379"/>
      <c r="ACF328" s="379"/>
      <c r="ACG328" s="379"/>
      <c r="ACH328" s="379"/>
      <c r="ACI328" s="379"/>
      <c r="ACJ328" s="379"/>
      <c r="ACK328" s="379"/>
      <c r="ACL328" s="379"/>
      <c r="ACM328" s="379"/>
      <c r="ACN328" s="379"/>
      <c r="ACO328" s="379"/>
      <c r="ACP328" s="379"/>
      <c r="ACQ328" s="379"/>
      <c r="ACR328" s="379"/>
      <c r="ACS328" s="379"/>
      <c r="ACT328" s="379"/>
      <c r="ACU328" s="379"/>
      <c r="ACV328" s="379"/>
      <c r="ACW328" s="379"/>
      <c r="ACX328" s="379"/>
      <c r="ACY328" s="379"/>
      <c r="ACZ328" s="379"/>
      <c r="ADA328" s="379"/>
      <c r="ADB328" s="379"/>
      <c r="ADC328" s="379"/>
      <c r="ADD328" s="379"/>
      <c r="ADE328" s="379"/>
      <c r="ADF328" s="379"/>
      <c r="ADG328" s="379"/>
      <c r="ADH328" s="379"/>
      <c r="ADI328" s="379"/>
      <c r="ADJ328" s="379"/>
      <c r="ADK328" s="379"/>
      <c r="ADL328" s="379"/>
      <c r="ADM328" s="379"/>
      <c r="ADN328" s="379"/>
      <c r="ADO328" s="379"/>
      <c r="ADP328" s="379"/>
      <c r="ADQ328" s="379"/>
      <c r="ADR328" s="379"/>
      <c r="ADS328" s="379"/>
      <c r="ADT328" s="379"/>
      <c r="ADU328" s="379"/>
      <c r="ADV328" s="379"/>
      <c r="ADW328" s="379"/>
      <c r="ADX328" s="379"/>
      <c r="ADY328" s="379"/>
      <c r="ADZ328" s="379"/>
      <c r="AEA328" s="379"/>
      <c r="AEB328" s="379"/>
      <c r="AEC328" s="379"/>
      <c r="AED328" s="379"/>
      <c r="AEE328" s="379"/>
      <c r="AEF328" s="379"/>
      <c r="AEG328" s="379"/>
      <c r="AEH328" s="379"/>
      <c r="AEI328" s="379"/>
      <c r="AEJ328" s="379"/>
      <c r="AEK328" s="379"/>
      <c r="AEL328" s="379"/>
      <c r="AEM328" s="379"/>
      <c r="AEN328" s="379"/>
      <c r="AEO328" s="379"/>
      <c r="AEP328" s="379"/>
      <c r="AEQ328" s="379"/>
      <c r="AER328" s="379"/>
      <c r="AES328" s="379"/>
      <c r="AET328" s="379"/>
      <c r="AEU328" s="379"/>
      <c r="AEV328" s="379"/>
      <c r="AEW328" s="379"/>
      <c r="AEX328" s="379"/>
      <c r="AEY328" s="379"/>
      <c r="AEZ328" s="379"/>
      <c r="AFA328" s="379"/>
      <c r="AFB328" s="379"/>
      <c r="AFC328" s="379"/>
      <c r="AFD328" s="379"/>
      <c r="AFE328" s="379"/>
      <c r="AFF328" s="379"/>
      <c r="AFG328" s="379"/>
      <c r="AFH328" s="379"/>
      <c r="AFI328" s="379"/>
      <c r="AFJ328" s="379"/>
      <c r="AFK328" s="379"/>
      <c r="AFL328" s="379"/>
      <c r="AFM328" s="379"/>
      <c r="AFN328" s="379"/>
      <c r="AFO328" s="379"/>
      <c r="AFP328" s="379"/>
      <c r="AFQ328" s="379"/>
      <c r="AFR328" s="379"/>
      <c r="AFS328" s="379"/>
      <c r="AFT328" s="379"/>
      <c r="AFU328" s="379"/>
      <c r="AFV328" s="379"/>
      <c r="AFW328" s="379"/>
      <c r="AFX328" s="379"/>
      <c r="AFY328" s="379"/>
      <c r="AFZ328" s="379"/>
      <c r="AGA328" s="379"/>
      <c r="AGB328" s="379"/>
      <c r="AGC328" s="379"/>
      <c r="AGD328" s="379"/>
      <c r="AGE328" s="379"/>
      <c r="AGF328" s="379"/>
      <c r="AGG328" s="379"/>
      <c r="AGH328" s="379"/>
      <c r="AGI328" s="379"/>
      <c r="AGJ328" s="379"/>
      <c r="AGK328" s="379"/>
      <c r="AGL328" s="379"/>
      <c r="AGM328" s="379"/>
      <c r="AGN328" s="379"/>
      <c r="AGO328" s="379"/>
      <c r="AGP328" s="379"/>
      <c r="AGQ328" s="379"/>
      <c r="AGR328" s="379"/>
      <c r="AGS328" s="379"/>
      <c r="AGT328" s="379"/>
      <c r="AGU328" s="379"/>
      <c r="AGV328" s="379"/>
      <c r="AGW328" s="379"/>
      <c r="AGX328" s="379"/>
      <c r="AGY328" s="379"/>
      <c r="AGZ328" s="379"/>
      <c r="AHA328" s="379"/>
      <c r="AHB328" s="379"/>
      <c r="AHC328" s="379"/>
      <c r="AHD328" s="379"/>
      <c r="AHE328" s="379"/>
      <c r="AHF328" s="379"/>
      <c r="AHG328" s="379"/>
      <c r="AHH328" s="379"/>
      <c r="AHI328" s="379"/>
      <c r="AHJ328" s="379"/>
      <c r="AHK328" s="379"/>
      <c r="AHL328" s="379"/>
      <c r="AHM328" s="379"/>
      <c r="AHN328" s="379"/>
      <c r="AHO328" s="379"/>
      <c r="AHP328" s="379"/>
      <c r="AHQ328" s="379"/>
      <c r="AHR328" s="379"/>
      <c r="AHS328" s="379"/>
      <c r="AHT328" s="379"/>
      <c r="AHU328" s="379"/>
      <c r="AHV328" s="379"/>
      <c r="AHW328" s="379"/>
      <c r="AHX328" s="379"/>
      <c r="AHY328" s="379"/>
      <c r="AHZ328" s="379"/>
      <c r="AIA328" s="379"/>
      <c r="AIB328" s="379"/>
      <c r="AIC328" s="379"/>
      <c r="AID328" s="379"/>
      <c r="AIE328" s="379"/>
      <c r="AIF328" s="379"/>
      <c r="AIG328" s="379"/>
      <c r="AIH328" s="379"/>
      <c r="AII328" s="379"/>
      <c r="AIJ328" s="379"/>
      <c r="AIK328" s="379"/>
      <c r="AIL328" s="379"/>
      <c r="AIM328" s="379"/>
      <c r="AIN328" s="379"/>
      <c r="AIO328" s="379"/>
      <c r="AIP328" s="379"/>
      <c r="AIQ328" s="379"/>
      <c r="AIR328" s="379"/>
      <c r="AIS328" s="379"/>
      <c r="AIT328" s="379"/>
      <c r="AIU328" s="379"/>
      <c r="AIV328" s="379"/>
      <c r="AIW328" s="379"/>
      <c r="AIX328" s="379"/>
      <c r="AIY328" s="379"/>
      <c r="AIZ328" s="379"/>
      <c r="AJA328" s="379"/>
      <c r="AJB328" s="379"/>
      <c r="AJC328" s="379"/>
      <c r="AJD328" s="379"/>
      <c r="AJE328" s="379"/>
      <c r="AJF328" s="379"/>
      <c r="AJG328" s="379"/>
      <c r="AJH328" s="379"/>
      <c r="AJI328" s="379"/>
      <c r="AJJ328" s="379"/>
      <c r="AJK328" s="379"/>
      <c r="AJL328" s="379"/>
      <c r="AJM328" s="379"/>
      <c r="AJN328" s="379"/>
      <c r="AJO328" s="379"/>
      <c r="AJP328" s="379"/>
      <c r="AJQ328" s="379"/>
      <c r="AJR328" s="379"/>
      <c r="AJS328" s="379"/>
      <c r="AJT328" s="379"/>
      <c r="AJU328" s="379"/>
      <c r="AJV328" s="379"/>
      <c r="AJW328" s="379"/>
      <c r="AJX328" s="379"/>
      <c r="AJY328" s="379"/>
      <c r="AJZ328" s="379"/>
      <c r="AKA328" s="379"/>
      <c r="AKB328" s="379"/>
      <c r="AKC328" s="379"/>
      <c r="AKD328" s="379"/>
      <c r="AKE328" s="379"/>
      <c r="AKF328" s="379"/>
      <c r="AKG328" s="379"/>
      <c r="AKH328" s="379"/>
      <c r="AKI328" s="379"/>
      <c r="AKJ328" s="379"/>
      <c r="AKK328" s="379"/>
      <c r="AKL328" s="379"/>
      <c r="AKM328" s="379"/>
      <c r="AKN328" s="379"/>
      <c r="AKO328" s="379"/>
      <c r="AKP328" s="379"/>
      <c r="AKQ328" s="379"/>
      <c r="AKR328" s="379"/>
      <c r="AKS328" s="379"/>
      <c r="AKT328" s="379"/>
      <c r="AKU328" s="379"/>
      <c r="AKV328" s="379"/>
      <c r="AKW328" s="379"/>
      <c r="AKX328" s="379"/>
      <c r="AKY328" s="379"/>
      <c r="AKZ328" s="379"/>
      <c r="ALA328" s="379"/>
      <c r="ALB328" s="379"/>
      <c r="ALC328" s="379"/>
      <c r="ALD328" s="379"/>
      <c r="ALE328" s="379"/>
      <c r="ALF328" s="379"/>
      <c r="ALG328" s="379"/>
      <c r="ALH328" s="379"/>
      <c r="ALI328" s="379"/>
      <c r="ALJ328" s="379"/>
      <c r="ALK328" s="379"/>
      <c r="ALL328" s="379"/>
      <c r="ALM328" s="379"/>
      <c r="ALN328" s="379"/>
      <c r="ALO328" s="379"/>
      <c r="ALP328" s="379"/>
      <c r="ALQ328" s="379"/>
      <c r="ALR328" s="379"/>
      <c r="ALS328" s="379"/>
      <c r="ALT328" s="379"/>
      <c r="ALU328" s="379"/>
      <c r="ALV328" s="379"/>
      <c r="ALW328" s="379"/>
      <c r="ALX328" s="379"/>
      <c r="ALY328" s="379"/>
      <c r="ALZ328" s="379"/>
      <c r="AMA328" s="379"/>
      <c r="AMB328" s="379"/>
      <c r="AMC328" s="379"/>
      <c r="AMD328" s="379"/>
      <c r="AME328" s="379"/>
      <c r="AMF328" s="379"/>
      <c r="AMG328" s="379"/>
      <c r="AMH328" s="379"/>
      <c r="AMI328" s="379"/>
      <c r="AMJ328" s="379"/>
      <c r="AMK328" s="379"/>
      <c r="AML328" s="379"/>
      <c r="AMM328" s="379"/>
      <c r="AMN328" s="379"/>
      <c r="AMO328" s="379"/>
      <c r="AMP328" s="379"/>
      <c r="AMQ328" s="379"/>
      <c r="AMR328" s="379"/>
      <c r="AMS328" s="379"/>
      <c r="AMT328" s="379"/>
      <c r="AMU328" s="379"/>
    </row>
    <row r="329" spans="1:1035" s="343" customFormat="1" ht="15" x14ac:dyDescent="0.25">
      <c r="A329" s="664">
        <v>45589</v>
      </c>
      <c r="B329" s="665">
        <v>0</v>
      </c>
      <c r="C329" s="666">
        <v>0.20399999999999999</v>
      </c>
      <c r="D329" s="667">
        <v>45620</v>
      </c>
      <c r="E329" s="668">
        <v>0</v>
      </c>
      <c r="F329" s="668">
        <v>0.254</v>
      </c>
      <c r="G329" s="669">
        <v>45650</v>
      </c>
      <c r="H329" s="665">
        <v>0</v>
      </c>
      <c r="I329" s="665">
        <v>0.217</v>
      </c>
      <c r="J329" s="667">
        <v>45681</v>
      </c>
      <c r="K329" s="668">
        <v>0</v>
      </c>
      <c r="L329" s="670">
        <v>0.20699999999999999</v>
      </c>
      <c r="M329" s="671">
        <v>45712</v>
      </c>
      <c r="N329" s="665">
        <v>0</v>
      </c>
      <c r="O329" s="665">
        <v>0.20399999999999999</v>
      </c>
      <c r="P329" s="672">
        <v>45740</v>
      </c>
      <c r="Q329" s="673">
        <v>0.3</v>
      </c>
      <c r="R329" s="674">
        <v>0.34399999999999997</v>
      </c>
      <c r="S329" s="678">
        <v>45771</v>
      </c>
      <c r="T329" s="676">
        <v>0</v>
      </c>
      <c r="U329" s="688">
        <v>0.878</v>
      </c>
      <c r="V329" s="675">
        <v>45801</v>
      </c>
      <c r="W329" s="676">
        <v>0.1</v>
      </c>
      <c r="X329" s="677">
        <v>1.859</v>
      </c>
      <c r="Y329" s="678">
        <v>45832</v>
      </c>
      <c r="Z329" s="676">
        <v>0</v>
      </c>
      <c r="AA329" s="689">
        <v>0.95</v>
      </c>
      <c r="AB329" s="679">
        <v>45862</v>
      </c>
      <c r="AC329" s="658"/>
      <c r="AD329" s="658"/>
      <c r="AE329" s="652">
        <v>0</v>
      </c>
      <c r="AF329" s="673">
        <v>0.318</v>
      </c>
      <c r="AG329" s="681">
        <v>45893</v>
      </c>
      <c r="AH329" s="681"/>
      <c r="AI329" s="681"/>
      <c r="AJ329" s="381">
        <v>0</v>
      </c>
      <c r="AK329" s="381">
        <v>0.21099999999999999</v>
      </c>
      <c r="AL329" s="383">
        <v>0.16200000000000001</v>
      </c>
      <c r="AM329" s="686"/>
      <c r="AN329" s="686"/>
      <c r="AO329" s="683">
        <v>45924</v>
      </c>
      <c r="AP329" s="652">
        <v>0</v>
      </c>
      <c r="AQ329" s="684">
        <v>0.18</v>
      </c>
      <c r="AR329" s="685"/>
      <c r="AS329" s="685"/>
      <c r="AT329" s="379"/>
      <c r="AU329" s="379"/>
      <c r="AV329" s="379"/>
      <c r="AW329" s="379"/>
      <c r="AX329" s="379"/>
      <c r="AY329" s="379"/>
      <c r="AZ329" s="379"/>
      <c r="BA329" s="379"/>
      <c r="BB329" s="379"/>
      <c r="BC329" s="379"/>
      <c r="BD329" s="379"/>
      <c r="BE329" s="379"/>
      <c r="BF329" s="379"/>
      <c r="BG329" s="379"/>
      <c r="BH329" s="379"/>
      <c r="BI329" s="379"/>
      <c r="BJ329" s="379"/>
      <c r="BK329" s="379"/>
      <c r="BL329" s="379"/>
      <c r="BM329" s="379"/>
      <c r="BN329" s="379"/>
      <c r="BO329" s="379"/>
      <c r="BP329" s="379"/>
      <c r="BQ329" s="379"/>
      <c r="BR329" s="379"/>
      <c r="BS329" s="379"/>
      <c r="BT329" s="379"/>
      <c r="BU329" s="379"/>
      <c r="BV329" s="379"/>
      <c r="BW329" s="379"/>
      <c r="BX329" s="379"/>
      <c r="BY329" s="379"/>
      <c r="BZ329" s="379"/>
      <c r="CA329" s="379"/>
      <c r="CB329" s="379"/>
      <c r="CC329" s="379"/>
      <c r="CD329" s="379"/>
      <c r="CE329" s="379"/>
      <c r="CF329" s="379"/>
      <c r="CG329" s="379"/>
      <c r="CH329" s="379"/>
      <c r="CI329" s="379"/>
      <c r="CJ329" s="379"/>
      <c r="CK329" s="379"/>
      <c r="CL329" s="379"/>
      <c r="CM329" s="379"/>
      <c r="CN329" s="379"/>
      <c r="CO329" s="379"/>
      <c r="CP329" s="379"/>
      <c r="CQ329" s="379"/>
      <c r="CR329" s="379"/>
      <c r="CS329" s="379"/>
      <c r="CT329" s="379"/>
      <c r="CU329" s="379"/>
      <c r="CV329" s="379"/>
      <c r="CW329" s="379"/>
      <c r="CX329" s="379"/>
      <c r="CY329" s="379"/>
      <c r="CZ329" s="379"/>
      <c r="DA329" s="379"/>
      <c r="DB329" s="379"/>
      <c r="DC329" s="379"/>
      <c r="DD329" s="379"/>
      <c r="DE329" s="379"/>
      <c r="DF329" s="379"/>
      <c r="DG329" s="379"/>
      <c r="DH329" s="379"/>
      <c r="DI329" s="379"/>
      <c r="DJ329" s="379"/>
      <c r="DK329" s="379"/>
      <c r="DL329" s="379"/>
      <c r="DM329" s="379"/>
      <c r="DN329" s="379"/>
      <c r="DO329" s="379"/>
      <c r="DP329" s="379"/>
      <c r="DQ329" s="379"/>
      <c r="DR329" s="379"/>
      <c r="DS329" s="379"/>
      <c r="DT329" s="379"/>
      <c r="DU329" s="379"/>
      <c r="DV329" s="379"/>
      <c r="DW329" s="379"/>
      <c r="DX329" s="379"/>
      <c r="DY329" s="379"/>
      <c r="DZ329" s="379"/>
      <c r="EA329" s="379"/>
      <c r="EB329" s="379"/>
      <c r="EC329" s="379"/>
      <c r="ED329" s="379"/>
      <c r="EE329" s="379"/>
      <c r="EF329" s="379"/>
      <c r="EG329" s="379"/>
      <c r="EH329" s="379"/>
      <c r="EI329" s="379"/>
      <c r="EJ329" s="379"/>
      <c r="EK329" s="379"/>
      <c r="EL329" s="379"/>
      <c r="EM329" s="379"/>
      <c r="EN329" s="379"/>
      <c r="EO329" s="379"/>
      <c r="EP329" s="379"/>
      <c r="EQ329" s="379"/>
      <c r="ER329" s="379"/>
      <c r="ES329" s="379"/>
      <c r="ET329" s="379"/>
      <c r="EU329" s="379"/>
      <c r="EV329" s="379"/>
      <c r="EW329" s="379"/>
      <c r="EX329" s="379"/>
      <c r="EY329" s="379"/>
      <c r="EZ329" s="379"/>
      <c r="FA329" s="379"/>
      <c r="FB329" s="379"/>
      <c r="FC329" s="379"/>
      <c r="FD329" s="379"/>
      <c r="FE329" s="379"/>
      <c r="FF329" s="379"/>
      <c r="FG329" s="379"/>
      <c r="FH329" s="379"/>
      <c r="FI329" s="379"/>
      <c r="FJ329" s="379"/>
      <c r="FK329" s="379"/>
      <c r="FL329" s="379"/>
      <c r="FM329" s="379"/>
      <c r="FN329" s="379"/>
      <c r="FO329" s="379"/>
      <c r="FP329" s="379"/>
      <c r="FQ329" s="379"/>
      <c r="FR329" s="379"/>
      <c r="FS329" s="379"/>
      <c r="FT329" s="379"/>
      <c r="FU329" s="379"/>
      <c r="FV329" s="379"/>
      <c r="FW329" s="379"/>
      <c r="FX329" s="379"/>
      <c r="FY329" s="379"/>
      <c r="FZ329" s="379"/>
      <c r="GA329" s="379"/>
      <c r="GB329" s="379"/>
      <c r="GC329" s="379"/>
      <c r="GD329" s="379"/>
      <c r="GE329" s="379"/>
      <c r="GF329" s="379"/>
      <c r="GG329" s="379"/>
      <c r="GH329" s="379"/>
      <c r="GI329" s="379"/>
      <c r="GJ329" s="379"/>
      <c r="GK329" s="379"/>
      <c r="GL329" s="379"/>
      <c r="GM329" s="379"/>
      <c r="GN329" s="379"/>
      <c r="GO329" s="379"/>
      <c r="GP329" s="379"/>
      <c r="GQ329" s="379"/>
      <c r="GR329" s="379"/>
      <c r="GS329" s="379"/>
      <c r="GT329" s="379"/>
      <c r="GU329" s="379"/>
      <c r="GV329" s="379"/>
      <c r="GW329" s="379"/>
      <c r="GX329" s="379"/>
      <c r="GY329" s="379"/>
      <c r="GZ329" s="379"/>
      <c r="HA329" s="379"/>
      <c r="HB329" s="379"/>
      <c r="HC329" s="379"/>
      <c r="HD329" s="379"/>
      <c r="HE329" s="379"/>
      <c r="HF329" s="379"/>
      <c r="HG329" s="379"/>
      <c r="HH329" s="379"/>
      <c r="HI329" s="379"/>
      <c r="HJ329" s="379"/>
      <c r="HK329" s="379"/>
      <c r="HL329" s="379"/>
      <c r="HM329" s="379"/>
      <c r="HN329" s="379"/>
      <c r="HO329" s="379"/>
      <c r="HP329" s="379"/>
      <c r="HQ329" s="379"/>
      <c r="HR329" s="379"/>
      <c r="HS329" s="379"/>
      <c r="HT329" s="379"/>
      <c r="HU329" s="379"/>
      <c r="HV329" s="379"/>
      <c r="HW329" s="379"/>
      <c r="HX329" s="379"/>
      <c r="HY329" s="379"/>
      <c r="HZ329" s="379"/>
      <c r="IA329" s="379"/>
      <c r="IB329" s="379"/>
      <c r="IC329" s="379"/>
      <c r="ID329" s="379"/>
      <c r="IE329" s="379"/>
      <c r="IF329" s="379"/>
      <c r="IG329" s="379"/>
      <c r="IH329" s="379"/>
      <c r="II329" s="379"/>
      <c r="IJ329" s="379"/>
      <c r="IK329" s="379"/>
      <c r="IL329" s="379"/>
      <c r="IM329" s="379"/>
      <c r="IN329" s="379"/>
      <c r="IO329" s="379"/>
      <c r="IP329" s="379"/>
      <c r="IQ329" s="379"/>
      <c r="IR329" s="379"/>
      <c r="IS329" s="379"/>
      <c r="IT329" s="379"/>
      <c r="IU329" s="379"/>
      <c r="IV329" s="379"/>
      <c r="IW329" s="379"/>
      <c r="IX329" s="379"/>
      <c r="IY329" s="379"/>
      <c r="IZ329" s="379"/>
      <c r="JA329" s="379"/>
      <c r="JB329" s="379"/>
      <c r="JC329" s="379"/>
      <c r="JD329" s="379"/>
      <c r="JE329" s="379"/>
      <c r="JF329" s="379"/>
      <c r="JG329" s="379"/>
      <c r="JH329" s="379"/>
      <c r="JI329" s="379"/>
      <c r="JJ329" s="379"/>
      <c r="JK329" s="379"/>
      <c r="JL329" s="379"/>
      <c r="JM329" s="379"/>
      <c r="JN329" s="379"/>
      <c r="JO329" s="379"/>
      <c r="JP329" s="379"/>
      <c r="JQ329" s="379"/>
      <c r="JR329" s="379"/>
      <c r="JS329" s="379"/>
      <c r="JT329" s="379"/>
      <c r="JU329" s="379"/>
      <c r="JV329" s="379"/>
      <c r="JW329" s="379"/>
      <c r="JX329" s="379"/>
      <c r="JY329" s="379"/>
      <c r="JZ329" s="379"/>
      <c r="KA329" s="379"/>
      <c r="KB329" s="379"/>
      <c r="KC329" s="379"/>
      <c r="KD329" s="379"/>
      <c r="KE329" s="379"/>
      <c r="KF329" s="379"/>
      <c r="KG329" s="379"/>
      <c r="KH329" s="379"/>
      <c r="KI329" s="379"/>
      <c r="KJ329" s="379"/>
      <c r="KK329" s="379"/>
      <c r="KL329" s="379"/>
      <c r="KM329" s="379"/>
      <c r="KN329" s="379"/>
      <c r="KO329" s="379"/>
      <c r="KP329" s="379"/>
      <c r="KQ329" s="379"/>
      <c r="KR329" s="379"/>
      <c r="KS329" s="379"/>
      <c r="KT329" s="379"/>
      <c r="KU329" s="379"/>
      <c r="KV329" s="379"/>
      <c r="KW329" s="379"/>
      <c r="KX329" s="379"/>
      <c r="KY329" s="379"/>
      <c r="KZ329" s="379"/>
      <c r="LA329" s="379"/>
      <c r="LB329" s="379"/>
      <c r="LC329" s="379"/>
      <c r="LD329" s="379"/>
      <c r="LE329" s="379"/>
      <c r="LF329" s="379"/>
      <c r="LG329" s="379"/>
      <c r="LH329" s="379"/>
      <c r="LI329" s="379"/>
      <c r="LJ329" s="379"/>
      <c r="LK329" s="379"/>
      <c r="LL329" s="379"/>
      <c r="LM329" s="379"/>
      <c r="LN329" s="379"/>
      <c r="LO329" s="379"/>
      <c r="LP329" s="379"/>
      <c r="LQ329" s="379"/>
      <c r="LR329" s="379"/>
      <c r="LS329" s="379"/>
      <c r="LT329" s="379"/>
      <c r="LU329" s="379"/>
      <c r="LV329" s="379"/>
      <c r="LW329" s="379"/>
      <c r="LX329" s="379"/>
      <c r="LY329" s="379"/>
      <c r="LZ329" s="379"/>
      <c r="MA329" s="379"/>
      <c r="MB329" s="379"/>
      <c r="MC329" s="379"/>
      <c r="MD329" s="379"/>
      <c r="ME329" s="379"/>
      <c r="MF329" s="379"/>
      <c r="MG329" s="379"/>
      <c r="MH329" s="379"/>
      <c r="MI329" s="379"/>
      <c r="MJ329" s="379"/>
      <c r="MK329" s="379"/>
      <c r="ML329" s="379"/>
      <c r="MM329" s="379"/>
      <c r="MN329" s="379"/>
      <c r="MO329" s="379"/>
      <c r="MP329" s="379"/>
      <c r="MQ329" s="379"/>
      <c r="MR329" s="379"/>
      <c r="MS329" s="379"/>
      <c r="MT329" s="379"/>
      <c r="MU329" s="379"/>
      <c r="MV329" s="379"/>
      <c r="MW329" s="379"/>
      <c r="MX329" s="379"/>
      <c r="MY329" s="379"/>
      <c r="MZ329" s="379"/>
      <c r="NA329" s="379"/>
      <c r="NB329" s="379"/>
      <c r="NC329" s="379"/>
      <c r="ND329" s="379"/>
      <c r="NE329" s="379"/>
      <c r="NF329" s="379"/>
      <c r="NG329" s="379"/>
      <c r="NH329" s="379"/>
      <c r="NI329" s="379"/>
      <c r="NJ329" s="379"/>
      <c r="NK329" s="379"/>
      <c r="NL329" s="379"/>
      <c r="NM329" s="379"/>
      <c r="NN329" s="379"/>
      <c r="NO329" s="379"/>
      <c r="NP329" s="379"/>
      <c r="NQ329" s="379"/>
      <c r="NR329" s="379"/>
      <c r="NS329" s="379"/>
      <c r="NT329" s="379"/>
      <c r="NU329" s="379"/>
      <c r="NV329" s="379"/>
      <c r="NW329" s="379"/>
      <c r="NX329" s="379"/>
      <c r="NY329" s="379"/>
      <c r="NZ329" s="379"/>
      <c r="OA329" s="379"/>
      <c r="OB329" s="379"/>
      <c r="OC329" s="379"/>
      <c r="OD329" s="379"/>
      <c r="OE329" s="379"/>
      <c r="OF329" s="379"/>
      <c r="OG329" s="379"/>
      <c r="OH329" s="379"/>
      <c r="OI329" s="379"/>
      <c r="OJ329" s="379"/>
      <c r="OK329" s="379"/>
      <c r="OL329" s="379"/>
      <c r="OM329" s="379"/>
      <c r="ON329" s="379"/>
      <c r="OO329" s="379"/>
      <c r="OP329" s="379"/>
      <c r="OQ329" s="379"/>
      <c r="OR329" s="379"/>
      <c r="OS329" s="379"/>
      <c r="OT329" s="379"/>
      <c r="OU329" s="379"/>
      <c r="OV329" s="379"/>
      <c r="OW329" s="379"/>
      <c r="OX329" s="379"/>
      <c r="OY329" s="379"/>
      <c r="OZ329" s="379"/>
      <c r="PA329" s="379"/>
      <c r="PB329" s="379"/>
      <c r="PC329" s="379"/>
      <c r="PD329" s="379"/>
      <c r="PE329" s="379"/>
      <c r="PF329" s="379"/>
      <c r="PG329" s="379"/>
      <c r="PH329" s="379"/>
      <c r="PI329" s="379"/>
      <c r="PJ329" s="379"/>
      <c r="PK329" s="379"/>
      <c r="PL329" s="379"/>
      <c r="PM329" s="379"/>
      <c r="PN329" s="379"/>
      <c r="PO329" s="379"/>
      <c r="PP329" s="379"/>
      <c r="PQ329" s="379"/>
      <c r="PR329" s="379"/>
      <c r="PS329" s="379"/>
      <c r="PT329" s="379"/>
      <c r="PU329" s="379"/>
      <c r="PV329" s="379"/>
      <c r="PW329" s="379"/>
      <c r="PX329" s="379"/>
      <c r="PY329" s="379"/>
      <c r="PZ329" s="379"/>
      <c r="QA329" s="379"/>
      <c r="QB329" s="379"/>
      <c r="QC329" s="379"/>
      <c r="QD329" s="379"/>
      <c r="QE329" s="379"/>
      <c r="QF329" s="379"/>
      <c r="QG329" s="379"/>
      <c r="QH329" s="379"/>
      <c r="QI329" s="379"/>
      <c r="QJ329" s="379"/>
      <c r="QK329" s="379"/>
      <c r="QL329" s="379"/>
      <c r="QM329" s="379"/>
      <c r="QN329" s="379"/>
      <c r="QO329" s="379"/>
      <c r="QP329" s="379"/>
      <c r="QQ329" s="379"/>
      <c r="QR329" s="379"/>
      <c r="QS329" s="379"/>
      <c r="QT329" s="379"/>
      <c r="QU329" s="379"/>
      <c r="QV329" s="379"/>
      <c r="QW329" s="379"/>
      <c r="QX329" s="379"/>
      <c r="QY329" s="379"/>
      <c r="QZ329" s="379"/>
      <c r="RA329" s="379"/>
      <c r="RB329" s="379"/>
      <c r="RC329" s="379"/>
      <c r="RD329" s="379"/>
      <c r="RE329" s="379"/>
      <c r="RF329" s="379"/>
      <c r="RG329" s="379"/>
      <c r="RH329" s="379"/>
      <c r="RI329" s="379"/>
      <c r="RJ329" s="379"/>
      <c r="RK329" s="379"/>
      <c r="RL329" s="379"/>
      <c r="RM329" s="379"/>
      <c r="RN329" s="379"/>
      <c r="RO329" s="379"/>
      <c r="RP329" s="379"/>
      <c r="RQ329" s="379"/>
      <c r="RR329" s="379"/>
      <c r="RS329" s="379"/>
      <c r="RT329" s="379"/>
      <c r="RU329" s="379"/>
      <c r="RV329" s="379"/>
      <c r="RW329" s="379"/>
      <c r="RX329" s="379"/>
      <c r="RY329" s="379"/>
      <c r="RZ329" s="379"/>
      <c r="SA329" s="379"/>
      <c r="SB329" s="379"/>
      <c r="SC329" s="379"/>
      <c r="SD329" s="379"/>
      <c r="SE329" s="379"/>
      <c r="SF329" s="379"/>
      <c r="SG329" s="379"/>
      <c r="SH329" s="379"/>
      <c r="SI329" s="379"/>
      <c r="SJ329" s="379"/>
      <c r="SK329" s="379"/>
      <c r="SL329" s="379"/>
      <c r="SM329" s="379"/>
      <c r="SN329" s="379"/>
      <c r="SO329" s="379"/>
      <c r="SP329" s="379"/>
      <c r="SQ329" s="379"/>
      <c r="SR329" s="379"/>
      <c r="SS329" s="379"/>
      <c r="ST329" s="379"/>
      <c r="SU329" s="379"/>
      <c r="SV329" s="379"/>
      <c r="SW329" s="379"/>
      <c r="SX329" s="379"/>
      <c r="SY329" s="379"/>
      <c r="SZ329" s="379"/>
      <c r="TA329" s="379"/>
      <c r="TB329" s="379"/>
      <c r="TC329" s="379"/>
      <c r="TD329" s="379"/>
      <c r="TE329" s="379"/>
      <c r="TF329" s="379"/>
      <c r="TG329" s="379"/>
      <c r="TH329" s="379"/>
      <c r="TI329" s="379"/>
      <c r="TJ329" s="379"/>
      <c r="TK329" s="379"/>
      <c r="TL329" s="379"/>
      <c r="TM329" s="379"/>
      <c r="TN329" s="379"/>
      <c r="TO329" s="379"/>
      <c r="TP329" s="379"/>
      <c r="TQ329" s="379"/>
      <c r="TR329" s="379"/>
      <c r="TS329" s="379"/>
      <c r="TT329" s="379"/>
      <c r="TU329" s="379"/>
      <c r="TV329" s="379"/>
      <c r="TW329" s="379"/>
      <c r="TX329" s="379"/>
      <c r="TY329" s="379"/>
      <c r="TZ329" s="379"/>
      <c r="UA329" s="379"/>
      <c r="UB329" s="379"/>
      <c r="UC329" s="379"/>
      <c r="UD329" s="379"/>
      <c r="UE329" s="379"/>
      <c r="UF329" s="379"/>
      <c r="UG329" s="379"/>
      <c r="UH329" s="379"/>
      <c r="UI329" s="379"/>
      <c r="UJ329" s="379"/>
      <c r="UK329" s="379"/>
      <c r="UL329" s="379"/>
      <c r="UM329" s="379"/>
      <c r="UN329" s="379"/>
      <c r="UO329" s="379"/>
      <c r="UP329" s="379"/>
      <c r="UQ329" s="379"/>
      <c r="UR329" s="379"/>
      <c r="US329" s="379"/>
      <c r="UT329" s="379"/>
      <c r="UU329" s="379"/>
      <c r="UV329" s="379"/>
      <c r="UW329" s="379"/>
      <c r="UX329" s="379"/>
      <c r="UY329" s="379"/>
      <c r="UZ329" s="379"/>
      <c r="VA329" s="379"/>
      <c r="VB329" s="379"/>
      <c r="VC329" s="379"/>
      <c r="VD329" s="379"/>
      <c r="VE329" s="379"/>
      <c r="VF329" s="379"/>
      <c r="VG329" s="379"/>
      <c r="VH329" s="379"/>
      <c r="VI329" s="379"/>
      <c r="VJ329" s="379"/>
      <c r="VK329" s="379"/>
      <c r="VL329" s="379"/>
      <c r="VM329" s="379"/>
      <c r="VN329" s="379"/>
      <c r="VO329" s="379"/>
      <c r="VP329" s="379"/>
      <c r="VQ329" s="379"/>
      <c r="VR329" s="379"/>
      <c r="VS329" s="379"/>
      <c r="VT329" s="379"/>
      <c r="VU329" s="379"/>
      <c r="VV329" s="379"/>
      <c r="VW329" s="379"/>
      <c r="VX329" s="379"/>
      <c r="VY329" s="379"/>
      <c r="VZ329" s="379"/>
      <c r="WA329" s="379"/>
      <c r="WB329" s="379"/>
      <c r="WC329" s="379"/>
      <c r="WD329" s="379"/>
      <c r="WE329" s="379"/>
      <c r="WF329" s="379"/>
      <c r="WG329" s="379"/>
      <c r="WH329" s="379"/>
      <c r="WI329" s="379"/>
      <c r="WJ329" s="379"/>
      <c r="WK329" s="379"/>
      <c r="WL329" s="379"/>
      <c r="WM329" s="379"/>
      <c r="WN329" s="379"/>
      <c r="WO329" s="379"/>
      <c r="WP329" s="379"/>
      <c r="WQ329" s="379"/>
      <c r="WR329" s="379"/>
      <c r="WS329" s="379"/>
      <c r="WT329" s="379"/>
      <c r="WU329" s="379"/>
      <c r="WV329" s="379"/>
      <c r="WW329" s="379"/>
      <c r="WX329" s="379"/>
      <c r="WY329" s="379"/>
      <c r="WZ329" s="379"/>
      <c r="XA329" s="379"/>
      <c r="XB329" s="379"/>
      <c r="XC329" s="379"/>
      <c r="XD329" s="379"/>
      <c r="XE329" s="379"/>
      <c r="XF329" s="379"/>
      <c r="XG329" s="379"/>
      <c r="XH329" s="379"/>
      <c r="XI329" s="379"/>
      <c r="XJ329" s="379"/>
      <c r="XK329" s="379"/>
      <c r="XL329" s="379"/>
      <c r="XM329" s="379"/>
      <c r="XN329" s="379"/>
      <c r="XO329" s="379"/>
      <c r="XP329" s="379"/>
      <c r="XQ329" s="379"/>
      <c r="XR329" s="379"/>
      <c r="XS329" s="379"/>
      <c r="XT329" s="379"/>
      <c r="XU329" s="379"/>
      <c r="XV329" s="379"/>
      <c r="XW329" s="379"/>
      <c r="XX329" s="379"/>
      <c r="XY329" s="379"/>
      <c r="XZ329" s="379"/>
      <c r="YA329" s="379"/>
      <c r="YB329" s="379"/>
      <c r="YC329" s="379"/>
      <c r="YD329" s="379"/>
      <c r="YE329" s="379"/>
      <c r="YF329" s="379"/>
      <c r="YG329" s="379"/>
      <c r="YH329" s="379"/>
      <c r="YI329" s="379"/>
      <c r="YJ329" s="379"/>
      <c r="YK329" s="379"/>
      <c r="YL329" s="379"/>
      <c r="YM329" s="379"/>
      <c r="YN329" s="379"/>
      <c r="YO329" s="379"/>
      <c r="YP329" s="379"/>
      <c r="YQ329" s="379"/>
      <c r="YR329" s="379"/>
      <c r="YS329" s="379"/>
      <c r="YT329" s="379"/>
      <c r="YU329" s="379"/>
      <c r="YV329" s="379"/>
      <c r="YW329" s="379"/>
      <c r="YX329" s="379"/>
      <c r="YY329" s="379"/>
      <c r="YZ329" s="379"/>
      <c r="ZA329" s="379"/>
      <c r="ZB329" s="379"/>
      <c r="ZC329" s="379"/>
      <c r="ZD329" s="379"/>
      <c r="ZE329" s="379"/>
      <c r="ZF329" s="379"/>
      <c r="ZG329" s="379"/>
      <c r="ZH329" s="379"/>
      <c r="ZI329" s="379"/>
      <c r="ZJ329" s="379"/>
      <c r="ZK329" s="379"/>
      <c r="ZL329" s="379"/>
      <c r="ZM329" s="379"/>
      <c r="ZN329" s="379"/>
      <c r="ZO329" s="379"/>
      <c r="ZP329" s="379"/>
      <c r="ZQ329" s="379"/>
      <c r="ZR329" s="379"/>
      <c r="ZS329" s="379"/>
      <c r="ZT329" s="379"/>
      <c r="ZU329" s="379"/>
      <c r="ZV329" s="379"/>
      <c r="ZW329" s="379"/>
      <c r="ZX329" s="379"/>
      <c r="ZY329" s="379"/>
      <c r="ZZ329" s="379"/>
      <c r="AAA329" s="379"/>
      <c r="AAB329" s="379"/>
      <c r="AAC329" s="379"/>
      <c r="AAD329" s="379"/>
      <c r="AAE329" s="379"/>
      <c r="AAF329" s="379"/>
      <c r="AAG329" s="379"/>
      <c r="AAH329" s="379"/>
      <c r="AAI329" s="379"/>
      <c r="AAJ329" s="379"/>
      <c r="AAK329" s="379"/>
      <c r="AAL329" s="379"/>
      <c r="AAM329" s="379"/>
      <c r="AAN329" s="379"/>
      <c r="AAO329" s="379"/>
      <c r="AAP329" s="379"/>
      <c r="AAQ329" s="379"/>
      <c r="AAR329" s="379"/>
      <c r="AAS329" s="379"/>
      <c r="AAT329" s="379"/>
      <c r="AAU329" s="379"/>
      <c r="AAV329" s="379"/>
      <c r="AAW329" s="379"/>
      <c r="AAX329" s="379"/>
      <c r="AAY329" s="379"/>
      <c r="AAZ329" s="379"/>
      <c r="ABA329" s="379"/>
      <c r="ABB329" s="379"/>
      <c r="ABC329" s="379"/>
      <c r="ABD329" s="379"/>
      <c r="ABE329" s="379"/>
      <c r="ABF329" s="379"/>
      <c r="ABG329" s="379"/>
      <c r="ABH329" s="379"/>
      <c r="ABI329" s="379"/>
      <c r="ABJ329" s="379"/>
      <c r="ABK329" s="379"/>
      <c r="ABL329" s="379"/>
      <c r="ABM329" s="379"/>
      <c r="ABN329" s="379"/>
      <c r="ABO329" s="379"/>
      <c r="ABP329" s="379"/>
      <c r="ABQ329" s="379"/>
      <c r="ABR329" s="379"/>
      <c r="ABS329" s="379"/>
      <c r="ABT329" s="379"/>
      <c r="ABU329" s="379"/>
      <c r="ABV329" s="379"/>
      <c r="ABW329" s="379"/>
      <c r="ABX329" s="379"/>
      <c r="ABY329" s="379"/>
      <c r="ABZ329" s="379"/>
      <c r="ACA329" s="379"/>
      <c r="ACB329" s="379"/>
      <c r="ACC329" s="379"/>
      <c r="ACD329" s="379"/>
      <c r="ACE329" s="379"/>
      <c r="ACF329" s="379"/>
      <c r="ACG329" s="379"/>
      <c r="ACH329" s="379"/>
      <c r="ACI329" s="379"/>
      <c r="ACJ329" s="379"/>
      <c r="ACK329" s="379"/>
      <c r="ACL329" s="379"/>
      <c r="ACM329" s="379"/>
      <c r="ACN329" s="379"/>
      <c r="ACO329" s="379"/>
      <c r="ACP329" s="379"/>
      <c r="ACQ329" s="379"/>
      <c r="ACR329" s="379"/>
      <c r="ACS329" s="379"/>
      <c r="ACT329" s="379"/>
      <c r="ACU329" s="379"/>
      <c r="ACV329" s="379"/>
      <c r="ACW329" s="379"/>
      <c r="ACX329" s="379"/>
      <c r="ACY329" s="379"/>
      <c r="ACZ329" s="379"/>
      <c r="ADA329" s="379"/>
      <c r="ADB329" s="379"/>
      <c r="ADC329" s="379"/>
      <c r="ADD329" s="379"/>
      <c r="ADE329" s="379"/>
      <c r="ADF329" s="379"/>
      <c r="ADG329" s="379"/>
      <c r="ADH329" s="379"/>
      <c r="ADI329" s="379"/>
      <c r="ADJ329" s="379"/>
      <c r="ADK329" s="379"/>
      <c r="ADL329" s="379"/>
      <c r="ADM329" s="379"/>
      <c r="ADN329" s="379"/>
      <c r="ADO329" s="379"/>
      <c r="ADP329" s="379"/>
      <c r="ADQ329" s="379"/>
      <c r="ADR329" s="379"/>
      <c r="ADS329" s="379"/>
      <c r="ADT329" s="379"/>
      <c r="ADU329" s="379"/>
      <c r="ADV329" s="379"/>
      <c r="ADW329" s="379"/>
      <c r="ADX329" s="379"/>
      <c r="ADY329" s="379"/>
      <c r="ADZ329" s="379"/>
      <c r="AEA329" s="379"/>
      <c r="AEB329" s="379"/>
      <c r="AEC329" s="379"/>
      <c r="AED329" s="379"/>
      <c r="AEE329" s="379"/>
      <c r="AEF329" s="379"/>
      <c r="AEG329" s="379"/>
      <c r="AEH329" s="379"/>
      <c r="AEI329" s="379"/>
      <c r="AEJ329" s="379"/>
      <c r="AEK329" s="379"/>
      <c r="AEL329" s="379"/>
      <c r="AEM329" s="379"/>
      <c r="AEN329" s="379"/>
      <c r="AEO329" s="379"/>
      <c r="AEP329" s="379"/>
      <c r="AEQ329" s="379"/>
      <c r="AER329" s="379"/>
      <c r="AES329" s="379"/>
      <c r="AET329" s="379"/>
      <c r="AEU329" s="379"/>
      <c r="AEV329" s="379"/>
      <c r="AEW329" s="379"/>
      <c r="AEX329" s="379"/>
      <c r="AEY329" s="379"/>
      <c r="AEZ329" s="379"/>
      <c r="AFA329" s="379"/>
      <c r="AFB329" s="379"/>
      <c r="AFC329" s="379"/>
      <c r="AFD329" s="379"/>
      <c r="AFE329" s="379"/>
      <c r="AFF329" s="379"/>
      <c r="AFG329" s="379"/>
      <c r="AFH329" s="379"/>
      <c r="AFI329" s="379"/>
      <c r="AFJ329" s="379"/>
      <c r="AFK329" s="379"/>
      <c r="AFL329" s="379"/>
      <c r="AFM329" s="379"/>
      <c r="AFN329" s="379"/>
      <c r="AFO329" s="379"/>
      <c r="AFP329" s="379"/>
      <c r="AFQ329" s="379"/>
      <c r="AFR329" s="379"/>
      <c r="AFS329" s="379"/>
      <c r="AFT329" s="379"/>
      <c r="AFU329" s="379"/>
      <c r="AFV329" s="379"/>
      <c r="AFW329" s="379"/>
      <c r="AFX329" s="379"/>
      <c r="AFY329" s="379"/>
      <c r="AFZ329" s="379"/>
      <c r="AGA329" s="379"/>
      <c r="AGB329" s="379"/>
      <c r="AGC329" s="379"/>
      <c r="AGD329" s="379"/>
      <c r="AGE329" s="379"/>
      <c r="AGF329" s="379"/>
      <c r="AGG329" s="379"/>
      <c r="AGH329" s="379"/>
      <c r="AGI329" s="379"/>
      <c r="AGJ329" s="379"/>
      <c r="AGK329" s="379"/>
      <c r="AGL329" s="379"/>
      <c r="AGM329" s="379"/>
      <c r="AGN329" s="379"/>
      <c r="AGO329" s="379"/>
      <c r="AGP329" s="379"/>
      <c r="AGQ329" s="379"/>
      <c r="AGR329" s="379"/>
      <c r="AGS329" s="379"/>
      <c r="AGT329" s="379"/>
      <c r="AGU329" s="379"/>
      <c r="AGV329" s="379"/>
      <c r="AGW329" s="379"/>
      <c r="AGX329" s="379"/>
      <c r="AGY329" s="379"/>
      <c r="AGZ329" s="379"/>
      <c r="AHA329" s="379"/>
      <c r="AHB329" s="379"/>
      <c r="AHC329" s="379"/>
      <c r="AHD329" s="379"/>
      <c r="AHE329" s="379"/>
      <c r="AHF329" s="379"/>
      <c r="AHG329" s="379"/>
      <c r="AHH329" s="379"/>
      <c r="AHI329" s="379"/>
      <c r="AHJ329" s="379"/>
      <c r="AHK329" s="379"/>
      <c r="AHL329" s="379"/>
      <c r="AHM329" s="379"/>
      <c r="AHN329" s="379"/>
      <c r="AHO329" s="379"/>
      <c r="AHP329" s="379"/>
      <c r="AHQ329" s="379"/>
      <c r="AHR329" s="379"/>
      <c r="AHS329" s="379"/>
      <c r="AHT329" s="379"/>
      <c r="AHU329" s="379"/>
      <c r="AHV329" s="379"/>
      <c r="AHW329" s="379"/>
      <c r="AHX329" s="379"/>
      <c r="AHY329" s="379"/>
      <c r="AHZ329" s="379"/>
      <c r="AIA329" s="379"/>
      <c r="AIB329" s="379"/>
      <c r="AIC329" s="379"/>
      <c r="AID329" s="379"/>
      <c r="AIE329" s="379"/>
      <c r="AIF329" s="379"/>
      <c r="AIG329" s="379"/>
      <c r="AIH329" s="379"/>
      <c r="AII329" s="379"/>
      <c r="AIJ329" s="379"/>
      <c r="AIK329" s="379"/>
      <c r="AIL329" s="379"/>
      <c r="AIM329" s="379"/>
      <c r="AIN329" s="379"/>
      <c r="AIO329" s="379"/>
      <c r="AIP329" s="379"/>
      <c r="AIQ329" s="379"/>
      <c r="AIR329" s="379"/>
      <c r="AIS329" s="379"/>
      <c r="AIT329" s="379"/>
      <c r="AIU329" s="379"/>
      <c r="AIV329" s="379"/>
      <c r="AIW329" s="379"/>
      <c r="AIX329" s="379"/>
      <c r="AIY329" s="379"/>
      <c r="AIZ329" s="379"/>
      <c r="AJA329" s="379"/>
      <c r="AJB329" s="379"/>
      <c r="AJC329" s="379"/>
      <c r="AJD329" s="379"/>
      <c r="AJE329" s="379"/>
      <c r="AJF329" s="379"/>
      <c r="AJG329" s="379"/>
      <c r="AJH329" s="379"/>
      <c r="AJI329" s="379"/>
      <c r="AJJ329" s="379"/>
      <c r="AJK329" s="379"/>
      <c r="AJL329" s="379"/>
      <c r="AJM329" s="379"/>
      <c r="AJN329" s="379"/>
      <c r="AJO329" s="379"/>
      <c r="AJP329" s="379"/>
      <c r="AJQ329" s="379"/>
      <c r="AJR329" s="379"/>
      <c r="AJS329" s="379"/>
      <c r="AJT329" s="379"/>
      <c r="AJU329" s="379"/>
      <c r="AJV329" s="379"/>
      <c r="AJW329" s="379"/>
      <c r="AJX329" s="379"/>
      <c r="AJY329" s="379"/>
      <c r="AJZ329" s="379"/>
      <c r="AKA329" s="379"/>
      <c r="AKB329" s="379"/>
      <c r="AKC329" s="379"/>
      <c r="AKD329" s="379"/>
      <c r="AKE329" s="379"/>
      <c r="AKF329" s="379"/>
      <c r="AKG329" s="379"/>
      <c r="AKH329" s="379"/>
      <c r="AKI329" s="379"/>
      <c r="AKJ329" s="379"/>
      <c r="AKK329" s="379"/>
      <c r="AKL329" s="379"/>
      <c r="AKM329" s="379"/>
      <c r="AKN329" s="379"/>
      <c r="AKO329" s="379"/>
      <c r="AKP329" s="379"/>
      <c r="AKQ329" s="379"/>
      <c r="AKR329" s="379"/>
      <c r="AKS329" s="379"/>
      <c r="AKT329" s="379"/>
      <c r="AKU329" s="379"/>
      <c r="AKV329" s="379"/>
      <c r="AKW329" s="379"/>
      <c r="AKX329" s="379"/>
      <c r="AKY329" s="379"/>
      <c r="AKZ329" s="379"/>
      <c r="ALA329" s="379"/>
      <c r="ALB329" s="379"/>
      <c r="ALC329" s="379"/>
      <c r="ALD329" s="379"/>
      <c r="ALE329" s="379"/>
      <c r="ALF329" s="379"/>
      <c r="ALG329" s="379"/>
      <c r="ALH329" s="379"/>
      <c r="ALI329" s="379"/>
      <c r="ALJ329" s="379"/>
      <c r="ALK329" s="379"/>
      <c r="ALL329" s="379"/>
      <c r="ALM329" s="379"/>
      <c r="ALN329" s="379"/>
      <c r="ALO329" s="379"/>
      <c r="ALP329" s="379"/>
      <c r="ALQ329" s="379"/>
      <c r="ALR329" s="379"/>
      <c r="ALS329" s="379"/>
      <c r="ALT329" s="379"/>
      <c r="ALU329" s="379"/>
      <c r="ALV329" s="379"/>
      <c r="ALW329" s="379"/>
      <c r="ALX329" s="379"/>
      <c r="ALY329" s="379"/>
      <c r="ALZ329" s="379"/>
      <c r="AMA329" s="379"/>
      <c r="AMB329" s="379"/>
      <c r="AMC329" s="379"/>
      <c r="AMD329" s="379"/>
      <c r="AME329" s="379"/>
      <c r="AMF329" s="379"/>
      <c r="AMG329" s="379"/>
      <c r="AMH329" s="379"/>
      <c r="AMI329" s="379"/>
      <c r="AMJ329" s="379"/>
      <c r="AMK329" s="379"/>
      <c r="AML329" s="379"/>
      <c r="AMM329" s="379"/>
      <c r="AMN329" s="379"/>
      <c r="AMO329" s="379"/>
      <c r="AMP329" s="379"/>
      <c r="AMQ329" s="379"/>
      <c r="AMR329" s="379"/>
      <c r="AMS329" s="379"/>
      <c r="AMT329" s="379"/>
      <c r="AMU329" s="379"/>
    </row>
    <row r="330" spans="1:1035" s="343" customFormat="1" ht="15" x14ac:dyDescent="0.25">
      <c r="A330" s="664">
        <v>45590</v>
      </c>
      <c r="B330" s="665">
        <v>2.7</v>
      </c>
      <c r="C330" s="666">
        <v>0.20100000000000001</v>
      </c>
      <c r="D330" s="667">
        <v>45621</v>
      </c>
      <c r="E330" s="668">
        <v>0.4</v>
      </c>
      <c r="F330" s="668">
        <v>0.26500000000000001</v>
      </c>
      <c r="G330" s="669">
        <v>45651</v>
      </c>
      <c r="H330" s="665">
        <v>0</v>
      </c>
      <c r="I330" s="665">
        <v>0.214</v>
      </c>
      <c r="J330" s="667">
        <v>45682</v>
      </c>
      <c r="K330" s="668">
        <v>1.3</v>
      </c>
      <c r="L330" s="670">
        <v>0.20799999999999999</v>
      </c>
      <c r="M330" s="671">
        <v>45713</v>
      </c>
      <c r="N330" s="665">
        <v>0</v>
      </c>
      <c r="O330" s="665">
        <v>0.20300000000000001</v>
      </c>
      <c r="P330" s="672">
        <v>45741</v>
      </c>
      <c r="Q330" s="673">
        <v>2.1</v>
      </c>
      <c r="R330" s="674">
        <v>0.33</v>
      </c>
      <c r="S330" s="678">
        <v>45772</v>
      </c>
      <c r="T330" s="676">
        <v>0</v>
      </c>
      <c r="U330" s="688">
        <v>1.1499999999999999</v>
      </c>
      <c r="V330" s="675">
        <v>45802</v>
      </c>
      <c r="W330" s="676">
        <v>0</v>
      </c>
      <c r="X330" s="677">
        <v>1.9470000000000001</v>
      </c>
      <c r="Y330" s="678">
        <v>45833</v>
      </c>
      <c r="Z330" s="676">
        <v>0</v>
      </c>
      <c r="AA330" s="689">
        <v>0.92500000000000004</v>
      </c>
      <c r="AB330" s="679">
        <v>45863</v>
      </c>
      <c r="AC330" s="658"/>
      <c r="AD330" s="658"/>
      <c r="AE330" s="652">
        <v>0</v>
      </c>
      <c r="AF330" s="673">
        <v>0.32500000000000001</v>
      </c>
      <c r="AG330" s="681">
        <v>45894</v>
      </c>
      <c r="AH330" s="681"/>
      <c r="AI330" s="681"/>
      <c r="AJ330" s="381">
        <v>0</v>
      </c>
      <c r="AK330" s="381">
        <v>0.20699999999999999</v>
      </c>
      <c r="AL330" s="383">
        <v>0.13900000000000001</v>
      </c>
      <c r="AM330" s="686"/>
      <c r="AN330" s="686"/>
      <c r="AO330" s="683">
        <v>45925</v>
      </c>
      <c r="AP330" s="652">
        <v>0</v>
      </c>
      <c r="AQ330" s="684">
        <v>0.18</v>
      </c>
      <c r="AR330" s="685"/>
      <c r="AS330" s="685"/>
      <c r="AT330" s="379"/>
      <c r="AU330" s="379"/>
      <c r="AV330" s="379"/>
      <c r="AW330" s="379"/>
      <c r="AX330" s="379"/>
      <c r="AY330" s="379"/>
      <c r="AZ330" s="379"/>
      <c r="BA330" s="379"/>
      <c r="BB330" s="379"/>
      <c r="BC330" s="379"/>
      <c r="BD330" s="379"/>
      <c r="BE330" s="379"/>
      <c r="BF330" s="379"/>
      <c r="BG330" s="379"/>
      <c r="BH330" s="379"/>
      <c r="BI330" s="379"/>
      <c r="BJ330" s="379"/>
      <c r="BK330" s="379"/>
      <c r="BL330" s="379"/>
      <c r="BM330" s="379"/>
      <c r="BN330" s="379"/>
      <c r="BO330" s="379"/>
      <c r="BP330" s="379"/>
      <c r="BQ330" s="379"/>
      <c r="BR330" s="379"/>
      <c r="BS330" s="379"/>
      <c r="BT330" s="379"/>
      <c r="BU330" s="379"/>
      <c r="BV330" s="379"/>
      <c r="BW330" s="379"/>
      <c r="BX330" s="379"/>
      <c r="BY330" s="379"/>
      <c r="BZ330" s="379"/>
      <c r="CA330" s="379"/>
      <c r="CB330" s="379"/>
      <c r="CC330" s="379"/>
      <c r="CD330" s="379"/>
      <c r="CE330" s="379"/>
      <c r="CF330" s="379"/>
      <c r="CG330" s="379"/>
      <c r="CH330" s="379"/>
      <c r="CI330" s="379"/>
      <c r="CJ330" s="379"/>
      <c r="CK330" s="379"/>
      <c r="CL330" s="379"/>
      <c r="CM330" s="379"/>
      <c r="CN330" s="379"/>
      <c r="CO330" s="379"/>
      <c r="CP330" s="379"/>
      <c r="CQ330" s="379"/>
      <c r="CR330" s="379"/>
      <c r="CS330" s="379"/>
      <c r="CT330" s="379"/>
      <c r="CU330" s="379"/>
      <c r="CV330" s="379"/>
      <c r="CW330" s="379"/>
      <c r="CX330" s="379"/>
      <c r="CY330" s="379"/>
      <c r="CZ330" s="379"/>
      <c r="DA330" s="379"/>
      <c r="DB330" s="379"/>
      <c r="DC330" s="379"/>
      <c r="DD330" s="379"/>
      <c r="DE330" s="379"/>
      <c r="DF330" s="379"/>
      <c r="DG330" s="379"/>
      <c r="DH330" s="379"/>
      <c r="DI330" s="379"/>
      <c r="DJ330" s="379"/>
      <c r="DK330" s="379"/>
      <c r="DL330" s="379"/>
      <c r="DM330" s="379"/>
      <c r="DN330" s="379"/>
      <c r="DO330" s="379"/>
      <c r="DP330" s="379"/>
      <c r="DQ330" s="379"/>
      <c r="DR330" s="379"/>
      <c r="DS330" s="379"/>
      <c r="DT330" s="379"/>
      <c r="DU330" s="379"/>
      <c r="DV330" s="379"/>
      <c r="DW330" s="379"/>
      <c r="DX330" s="379"/>
      <c r="DY330" s="379"/>
      <c r="DZ330" s="379"/>
      <c r="EA330" s="379"/>
      <c r="EB330" s="379"/>
      <c r="EC330" s="379"/>
      <c r="ED330" s="379"/>
      <c r="EE330" s="379"/>
      <c r="EF330" s="379"/>
      <c r="EG330" s="379"/>
      <c r="EH330" s="379"/>
      <c r="EI330" s="379"/>
      <c r="EJ330" s="379"/>
      <c r="EK330" s="379"/>
      <c r="EL330" s="379"/>
      <c r="EM330" s="379"/>
      <c r="EN330" s="379"/>
      <c r="EO330" s="379"/>
      <c r="EP330" s="379"/>
      <c r="EQ330" s="379"/>
      <c r="ER330" s="379"/>
      <c r="ES330" s="379"/>
      <c r="ET330" s="379"/>
      <c r="EU330" s="379"/>
      <c r="EV330" s="379"/>
      <c r="EW330" s="379"/>
      <c r="EX330" s="379"/>
      <c r="EY330" s="379"/>
      <c r="EZ330" s="379"/>
      <c r="FA330" s="379"/>
      <c r="FB330" s="379"/>
      <c r="FC330" s="379"/>
      <c r="FD330" s="379"/>
      <c r="FE330" s="379"/>
      <c r="FF330" s="379"/>
      <c r="FG330" s="379"/>
      <c r="FH330" s="379"/>
      <c r="FI330" s="379"/>
      <c r="FJ330" s="379"/>
      <c r="FK330" s="379"/>
      <c r="FL330" s="379"/>
      <c r="FM330" s="379"/>
      <c r="FN330" s="379"/>
      <c r="FO330" s="379"/>
      <c r="FP330" s="379"/>
      <c r="FQ330" s="379"/>
      <c r="FR330" s="379"/>
      <c r="FS330" s="379"/>
      <c r="FT330" s="379"/>
      <c r="FU330" s="379"/>
      <c r="FV330" s="379"/>
      <c r="FW330" s="379"/>
      <c r="FX330" s="379"/>
      <c r="FY330" s="379"/>
      <c r="FZ330" s="379"/>
      <c r="GA330" s="379"/>
      <c r="GB330" s="379"/>
      <c r="GC330" s="379"/>
      <c r="GD330" s="379"/>
      <c r="GE330" s="379"/>
      <c r="GF330" s="379"/>
      <c r="GG330" s="379"/>
      <c r="GH330" s="379"/>
      <c r="GI330" s="379"/>
      <c r="GJ330" s="379"/>
      <c r="GK330" s="379"/>
      <c r="GL330" s="379"/>
      <c r="GM330" s="379"/>
      <c r="GN330" s="379"/>
      <c r="GO330" s="379"/>
      <c r="GP330" s="379"/>
      <c r="GQ330" s="379"/>
      <c r="GR330" s="379"/>
      <c r="GS330" s="379"/>
      <c r="GT330" s="379"/>
      <c r="GU330" s="379"/>
      <c r="GV330" s="379"/>
      <c r="GW330" s="379"/>
      <c r="GX330" s="379"/>
      <c r="GY330" s="379"/>
      <c r="GZ330" s="379"/>
      <c r="HA330" s="379"/>
      <c r="HB330" s="379"/>
      <c r="HC330" s="379"/>
      <c r="HD330" s="379"/>
      <c r="HE330" s="379"/>
      <c r="HF330" s="379"/>
      <c r="HG330" s="379"/>
      <c r="HH330" s="379"/>
      <c r="HI330" s="379"/>
      <c r="HJ330" s="379"/>
      <c r="HK330" s="379"/>
      <c r="HL330" s="379"/>
      <c r="HM330" s="379"/>
      <c r="HN330" s="379"/>
      <c r="HO330" s="379"/>
      <c r="HP330" s="379"/>
      <c r="HQ330" s="379"/>
      <c r="HR330" s="379"/>
      <c r="HS330" s="379"/>
      <c r="HT330" s="379"/>
      <c r="HU330" s="379"/>
      <c r="HV330" s="379"/>
      <c r="HW330" s="379"/>
      <c r="HX330" s="379"/>
      <c r="HY330" s="379"/>
      <c r="HZ330" s="379"/>
      <c r="IA330" s="379"/>
      <c r="IB330" s="379"/>
      <c r="IC330" s="379"/>
      <c r="ID330" s="379"/>
      <c r="IE330" s="379"/>
      <c r="IF330" s="379"/>
      <c r="IG330" s="379"/>
      <c r="IH330" s="379"/>
      <c r="II330" s="379"/>
      <c r="IJ330" s="379"/>
      <c r="IK330" s="379"/>
      <c r="IL330" s="379"/>
      <c r="IM330" s="379"/>
      <c r="IN330" s="379"/>
      <c r="IO330" s="379"/>
      <c r="IP330" s="379"/>
      <c r="IQ330" s="379"/>
      <c r="IR330" s="379"/>
      <c r="IS330" s="379"/>
      <c r="IT330" s="379"/>
      <c r="IU330" s="379"/>
      <c r="IV330" s="379"/>
      <c r="IW330" s="379"/>
      <c r="IX330" s="379"/>
      <c r="IY330" s="379"/>
      <c r="IZ330" s="379"/>
      <c r="JA330" s="379"/>
      <c r="JB330" s="379"/>
      <c r="JC330" s="379"/>
      <c r="JD330" s="379"/>
      <c r="JE330" s="379"/>
      <c r="JF330" s="379"/>
      <c r="JG330" s="379"/>
      <c r="JH330" s="379"/>
      <c r="JI330" s="379"/>
      <c r="JJ330" s="379"/>
      <c r="JK330" s="379"/>
      <c r="JL330" s="379"/>
      <c r="JM330" s="379"/>
      <c r="JN330" s="379"/>
      <c r="JO330" s="379"/>
      <c r="JP330" s="379"/>
      <c r="JQ330" s="379"/>
      <c r="JR330" s="379"/>
      <c r="JS330" s="379"/>
      <c r="JT330" s="379"/>
      <c r="JU330" s="379"/>
      <c r="JV330" s="379"/>
      <c r="JW330" s="379"/>
      <c r="JX330" s="379"/>
      <c r="JY330" s="379"/>
      <c r="JZ330" s="379"/>
      <c r="KA330" s="379"/>
      <c r="KB330" s="379"/>
      <c r="KC330" s="379"/>
      <c r="KD330" s="379"/>
      <c r="KE330" s="379"/>
      <c r="KF330" s="379"/>
      <c r="KG330" s="379"/>
      <c r="KH330" s="379"/>
      <c r="KI330" s="379"/>
      <c r="KJ330" s="379"/>
      <c r="KK330" s="379"/>
      <c r="KL330" s="379"/>
      <c r="KM330" s="379"/>
      <c r="KN330" s="379"/>
      <c r="KO330" s="379"/>
      <c r="KP330" s="379"/>
      <c r="KQ330" s="379"/>
      <c r="KR330" s="379"/>
      <c r="KS330" s="379"/>
      <c r="KT330" s="379"/>
      <c r="KU330" s="379"/>
      <c r="KV330" s="379"/>
      <c r="KW330" s="379"/>
      <c r="KX330" s="379"/>
      <c r="KY330" s="379"/>
      <c r="KZ330" s="379"/>
      <c r="LA330" s="379"/>
      <c r="LB330" s="379"/>
      <c r="LC330" s="379"/>
      <c r="LD330" s="379"/>
      <c r="LE330" s="379"/>
      <c r="LF330" s="379"/>
      <c r="LG330" s="379"/>
      <c r="LH330" s="379"/>
      <c r="LI330" s="379"/>
      <c r="LJ330" s="379"/>
      <c r="LK330" s="379"/>
      <c r="LL330" s="379"/>
      <c r="LM330" s="379"/>
      <c r="LN330" s="379"/>
      <c r="LO330" s="379"/>
      <c r="LP330" s="379"/>
      <c r="LQ330" s="379"/>
      <c r="LR330" s="379"/>
      <c r="LS330" s="379"/>
      <c r="LT330" s="379"/>
      <c r="LU330" s="379"/>
      <c r="LV330" s="379"/>
      <c r="LW330" s="379"/>
      <c r="LX330" s="379"/>
      <c r="LY330" s="379"/>
      <c r="LZ330" s="379"/>
      <c r="MA330" s="379"/>
      <c r="MB330" s="379"/>
      <c r="MC330" s="379"/>
      <c r="MD330" s="379"/>
      <c r="ME330" s="379"/>
      <c r="MF330" s="379"/>
      <c r="MG330" s="379"/>
      <c r="MH330" s="379"/>
      <c r="MI330" s="379"/>
      <c r="MJ330" s="379"/>
      <c r="MK330" s="379"/>
      <c r="ML330" s="379"/>
      <c r="MM330" s="379"/>
      <c r="MN330" s="379"/>
      <c r="MO330" s="379"/>
      <c r="MP330" s="379"/>
      <c r="MQ330" s="379"/>
      <c r="MR330" s="379"/>
      <c r="MS330" s="379"/>
      <c r="MT330" s="379"/>
      <c r="MU330" s="379"/>
      <c r="MV330" s="379"/>
      <c r="MW330" s="379"/>
      <c r="MX330" s="379"/>
      <c r="MY330" s="379"/>
      <c r="MZ330" s="379"/>
      <c r="NA330" s="379"/>
      <c r="NB330" s="379"/>
      <c r="NC330" s="379"/>
      <c r="ND330" s="379"/>
      <c r="NE330" s="379"/>
      <c r="NF330" s="379"/>
      <c r="NG330" s="379"/>
      <c r="NH330" s="379"/>
      <c r="NI330" s="379"/>
      <c r="NJ330" s="379"/>
      <c r="NK330" s="379"/>
      <c r="NL330" s="379"/>
      <c r="NM330" s="379"/>
      <c r="NN330" s="379"/>
      <c r="NO330" s="379"/>
      <c r="NP330" s="379"/>
      <c r="NQ330" s="379"/>
      <c r="NR330" s="379"/>
      <c r="NS330" s="379"/>
      <c r="NT330" s="379"/>
      <c r="NU330" s="379"/>
      <c r="NV330" s="379"/>
      <c r="NW330" s="379"/>
      <c r="NX330" s="379"/>
      <c r="NY330" s="379"/>
      <c r="NZ330" s="379"/>
      <c r="OA330" s="379"/>
      <c r="OB330" s="379"/>
      <c r="OC330" s="379"/>
      <c r="OD330" s="379"/>
      <c r="OE330" s="379"/>
      <c r="OF330" s="379"/>
      <c r="OG330" s="379"/>
      <c r="OH330" s="379"/>
      <c r="OI330" s="379"/>
      <c r="OJ330" s="379"/>
      <c r="OK330" s="379"/>
      <c r="OL330" s="379"/>
      <c r="OM330" s="379"/>
      <c r="ON330" s="379"/>
      <c r="OO330" s="379"/>
      <c r="OP330" s="379"/>
      <c r="OQ330" s="379"/>
      <c r="OR330" s="379"/>
      <c r="OS330" s="379"/>
      <c r="OT330" s="379"/>
      <c r="OU330" s="379"/>
      <c r="OV330" s="379"/>
      <c r="OW330" s="379"/>
      <c r="OX330" s="379"/>
      <c r="OY330" s="379"/>
      <c r="OZ330" s="379"/>
      <c r="PA330" s="379"/>
      <c r="PB330" s="379"/>
      <c r="PC330" s="379"/>
      <c r="PD330" s="379"/>
      <c r="PE330" s="379"/>
      <c r="PF330" s="379"/>
      <c r="PG330" s="379"/>
      <c r="PH330" s="379"/>
      <c r="PI330" s="379"/>
      <c r="PJ330" s="379"/>
      <c r="PK330" s="379"/>
      <c r="PL330" s="379"/>
      <c r="PM330" s="379"/>
      <c r="PN330" s="379"/>
      <c r="PO330" s="379"/>
      <c r="PP330" s="379"/>
      <c r="PQ330" s="379"/>
      <c r="PR330" s="379"/>
      <c r="PS330" s="379"/>
      <c r="PT330" s="379"/>
      <c r="PU330" s="379"/>
      <c r="PV330" s="379"/>
      <c r="PW330" s="379"/>
      <c r="PX330" s="379"/>
      <c r="PY330" s="379"/>
      <c r="PZ330" s="379"/>
      <c r="QA330" s="379"/>
      <c r="QB330" s="379"/>
      <c r="QC330" s="379"/>
      <c r="QD330" s="379"/>
      <c r="QE330" s="379"/>
      <c r="QF330" s="379"/>
      <c r="QG330" s="379"/>
      <c r="QH330" s="379"/>
      <c r="QI330" s="379"/>
      <c r="QJ330" s="379"/>
      <c r="QK330" s="379"/>
      <c r="QL330" s="379"/>
      <c r="QM330" s="379"/>
      <c r="QN330" s="379"/>
      <c r="QO330" s="379"/>
      <c r="QP330" s="379"/>
      <c r="QQ330" s="379"/>
      <c r="QR330" s="379"/>
      <c r="QS330" s="379"/>
      <c r="QT330" s="379"/>
      <c r="QU330" s="379"/>
      <c r="QV330" s="379"/>
      <c r="QW330" s="379"/>
      <c r="QX330" s="379"/>
      <c r="QY330" s="379"/>
      <c r="QZ330" s="379"/>
      <c r="RA330" s="379"/>
      <c r="RB330" s="379"/>
      <c r="RC330" s="379"/>
      <c r="RD330" s="379"/>
      <c r="RE330" s="379"/>
      <c r="RF330" s="379"/>
      <c r="RG330" s="379"/>
      <c r="RH330" s="379"/>
      <c r="RI330" s="379"/>
      <c r="RJ330" s="379"/>
      <c r="RK330" s="379"/>
      <c r="RL330" s="379"/>
      <c r="RM330" s="379"/>
      <c r="RN330" s="379"/>
      <c r="RO330" s="379"/>
      <c r="RP330" s="379"/>
      <c r="RQ330" s="379"/>
      <c r="RR330" s="379"/>
      <c r="RS330" s="379"/>
      <c r="RT330" s="379"/>
      <c r="RU330" s="379"/>
      <c r="RV330" s="379"/>
      <c r="RW330" s="379"/>
      <c r="RX330" s="379"/>
      <c r="RY330" s="379"/>
      <c r="RZ330" s="379"/>
      <c r="SA330" s="379"/>
      <c r="SB330" s="379"/>
      <c r="SC330" s="379"/>
      <c r="SD330" s="379"/>
      <c r="SE330" s="379"/>
      <c r="SF330" s="379"/>
      <c r="SG330" s="379"/>
      <c r="SH330" s="379"/>
      <c r="SI330" s="379"/>
      <c r="SJ330" s="379"/>
      <c r="SK330" s="379"/>
      <c r="SL330" s="379"/>
      <c r="SM330" s="379"/>
      <c r="SN330" s="379"/>
      <c r="SO330" s="379"/>
      <c r="SP330" s="379"/>
      <c r="SQ330" s="379"/>
      <c r="SR330" s="379"/>
      <c r="SS330" s="379"/>
      <c r="ST330" s="379"/>
      <c r="SU330" s="379"/>
      <c r="SV330" s="379"/>
      <c r="SW330" s="379"/>
      <c r="SX330" s="379"/>
      <c r="SY330" s="379"/>
      <c r="SZ330" s="379"/>
      <c r="TA330" s="379"/>
      <c r="TB330" s="379"/>
      <c r="TC330" s="379"/>
      <c r="TD330" s="379"/>
      <c r="TE330" s="379"/>
      <c r="TF330" s="379"/>
      <c r="TG330" s="379"/>
      <c r="TH330" s="379"/>
      <c r="TI330" s="379"/>
      <c r="TJ330" s="379"/>
      <c r="TK330" s="379"/>
      <c r="TL330" s="379"/>
      <c r="TM330" s="379"/>
      <c r="TN330" s="379"/>
      <c r="TO330" s="379"/>
      <c r="TP330" s="379"/>
      <c r="TQ330" s="379"/>
      <c r="TR330" s="379"/>
      <c r="TS330" s="379"/>
      <c r="TT330" s="379"/>
      <c r="TU330" s="379"/>
      <c r="TV330" s="379"/>
      <c r="TW330" s="379"/>
      <c r="TX330" s="379"/>
      <c r="TY330" s="379"/>
      <c r="TZ330" s="379"/>
      <c r="UA330" s="379"/>
      <c r="UB330" s="379"/>
      <c r="UC330" s="379"/>
      <c r="UD330" s="379"/>
      <c r="UE330" s="379"/>
      <c r="UF330" s="379"/>
      <c r="UG330" s="379"/>
      <c r="UH330" s="379"/>
      <c r="UI330" s="379"/>
      <c r="UJ330" s="379"/>
      <c r="UK330" s="379"/>
      <c r="UL330" s="379"/>
      <c r="UM330" s="379"/>
      <c r="UN330" s="379"/>
      <c r="UO330" s="379"/>
      <c r="UP330" s="379"/>
      <c r="UQ330" s="379"/>
      <c r="UR330" s="379"/>
      <c r="US330" s="379"/>
      <c r="UT330" s="379"/>
      <c r="UU330" s="379"/>
      <c r="UV330" s="379"/>
      <c r="UW330" s="379"/>
      <c r="UX330" s="379"/>
      <c r="UY330" s="379"/>
      <c r="UZ330" s="379"/>
      <c r="VA330" s="379"/>
      <c r="VB330" s="379"/>
      <c r="VC330" s="379"/>
      <c r="VD330" s="379"/>
      <c r="VE330" s="379"/>
      <c r="VF330" s="379"/>
      <c r="VG330" s="379"/>
      <c r="VH330" s="379"/>
      <c r="VI330" s="379"/>
      <c r="VJ330" s="379"/>
      <c r="VK330" s="379"/>
      <c r="VL330" s="379"/>
      <c r="VM330" s="379"/>
      <c r="VN330" s="379"/>
      <c r="VO330" s="379"/>
      <c r="VP330" s="379"/>
      <c r="VQ330" s="379"/>
      <c r="VR330" s="379"/>
      <c r="VS330" s="379"/>
      <c r="VT330" s="379"/>
      <c r="VU330" s="379"/>
      <c r="VV330" s="379"/>
      <c r="VW330" s="379"/>
      <c r="VX330" s="379"/>
      <c r="VY330" s="379"/>
      <c r="VZ330" s="379"/>
      <c r="WA330" s="379"/>
      <c r="WB330" s="379"/>
      <c r="WC330" s="379"/>
      <c r="WD330" s="379"/>
      <c r="WE330" s="379"/>
      <c r="WF330" s="379"/>
      <c r="WG330" s="379"/>
      <c r="WH330" s="379"/>
      <c r="WI330" s="379"/>
      <c r="WJ330" s="379"/>
      <c r="WK330" s="379"/>
      <c r="WL330" s="379"/>
      <c r="WM330" s="379"/>
      <c r="WN330" s="379"/>
      <c r="WO330" s="379"/>
      <c r="WP330" s="379"/>
      <c r="WQ330" s="379"/>
      <c r="WR330" s="379"/>
      <c r="WS330" s="379"/>
      <c r="WT330" s="379"/>
      <c r="WU330" s="379"/>
      <c r="WV330" s="379"/>
      <c r="WW330" s="379"/>
      <c r="WX330" s="379"/>
      <c r="WY330" s="379"/>
      <c r="WZ330" s="379"/>
      <c r="XA330" s="379"/>
      <c r="XB330" s="379"/>
      <c r="XC330" s="379"/>
      <c r="XD330" s="379"/>
      <c r="XE330" s="379"/>
      <c r="XF330" s="379"/>
      <c r="XG330" s="379"/>
      <c r="XH330" s="379"/>
      <c r="XI330" s="379"/>
      <c r="XJ330" s="379"/>
      <c r="XK330" s="379"/>
      <c r="XL330" s="379"/>
      <c r="XM330" s="379"/>
      <c r="XN330" s="379"/>
      <c r="XO330" s="379"/>
      <c r="XP330" s="379"/>
      <c r="XQ330" s="379"/>
      <c r="XR330" s="379"/>
      <c r="XS330" s="379"/>
      <c r="XT330" s="379"/>
      <c r="XU330" s="379"/>
      <c r="XV330" s="379"/>
      <c r="XW330" s="379"/>
      <c r="XX330" s="379"/>
      <c r="XY330" s="379"/>
      <c r="XZ330" s="379"/>
      <c r="YA330" s="379"/>
      <c r="YB330" s="379"/>
      <c r="YC330" s="379"/>
      <c r="YD330" s="379"/>
      <c r="YE330" s="379"/>
      <c r="YF330" s="379"/>
      <c r="YG330" s="379"/>
      <c r="YH330" s="379"/>
      <c r="YI330" s="379"/>
      <c r="YJ330" s="379"/>
      <c r="YK330" s="379"/>
      <c r="YL330" s="379"/>
      <c r="YM330" s="379"/>
      <c r="YN330" s="379"/>
      <c r="YO330" s="379"/>
      <c r="YP330" s="379"/>
      <c r="YQ330" s="379"/>
      <c r="YR330" s="379"/>
      <c r="YS330" s="379"/>
      <c r="YT330" s="379"/>
      <c r="YU330" s="379"/>
      <c r="YV330" s="379"/>
      <c r="YW330" s="379"/>
      <c r="YX330" s="379"/>
      <c r="YY330" s="379"/>
      <c r="YZ330" s="379"/>
      <c r="ZA330" s="379"/>
      <c r="ZB330" s="379"/>
      <c r="ZC330" s="379"/>
      <c r="ZD330" s="379"/>
      <c r="ZE330" s="379"/>
      <c r="ZF330" s="379"/>
      <c r="ZG330" s="379"/>
      <c r="ZH330" s="379"/>
      <c r="ZI330" s="379"/>
      <c r="ZJ330" s="379"/>
      <c r="ZK330" s="379"/>
      <c r="ZL330" s="379"/>
      <c r="ZM330" s="379"/>
      <c r="ZN330" s="379"/>
      <c r="ZO330" s="379"/>
      <c r="ZP330" s="379"/>
      <c r="ZQ330" s="379"/>
      <c r="ZR330" s="379"/>
      <c r="ZS330" s="379"/>
      <c r="ZT330" s="379"/>
      <c r="ZU330" s="379"/>
      <c r="ZV330" s="379"/>
      <c r="ZW330" s="379"/>
      <c r="ZX330" s="379"/>
      <c r="ZY330" s="379"/>
      <c r="ZZ330" s="379"/>
      <c r="AAA330" s="379"/>
      <c r="AAB330" s="379"/>
      <c r="AAC330" s="379"/>
      <c r="AAD330" s="379"/>
      <c r="AAE330" s="379"/>
      <c r="AAF330" s="379"/>
      <c r="AAG330" s="379"/>
      <c r="AAH330" s="379"/>
      <c r="AAI330" s="379"/>
      <c r="AAJ330" s="379"/>
      <c r="AAK330" s="379"/>
      <c r="AAL330" s="379"/>
      <c r="AAM330" s="379"/>
      <c r="AAN330" s="379"/>
      <c r="AAO330" s="379"/>
      <c r="AAP330" s="379"/>
      <c r="AAQ330" s="379"/>
      <c r="AAR330" s="379"/>
      <c r="AAS330" s="379"/>
      <c r="AAT330" s="379"/>
      <c r="AAU330" s="379"/>
      <c r="AAV330" s="379"/>
      <c r="AAW330" s="379"/>
      <c r="AAX330" s="379"/>
      <c r="AAY330" s="379"/>
      <c r="AAZ330" s="379"/>
      <c r="ABA330" s="379"/>
      <c r="ABB330" s="379"/>
      <c r="ABC330" s="379"/>
      <c r="ABD330" s="379"/>
      <c r="ABE330" s="379"/>
      <c r="ABF330" s="379"/>
      <c r="ABG330" s="379"/>
      <c r="ABH330" s="379"/>
      <c r="ABI330" s="379"/>
      <c r="ABJ330" s="379"/>
      <c r="ABK330" s="379"/>
      <c r="ABL330" s="379"/>
      <c r="ABM330" s="379"/>
      <c r="ABN330" s="379"/>
      <c r="ABO330" s="379"/>
      <c r="ABP330" s="379"/>
      <c r="ABQ330" s="379"/>
      <c r="ABR330" s="379"/>
      <c r="ABS330" s="379"/>
      <c r="ABT330" s="379"/>
      <c r="ABU330" s="379"/>
      <c r="ABV330" s="379"/>
      <c r="ABW330" s="379"/>
      <c r="ABX330" s="379"/>
      <c r="ABY330" s="379"/>
      <c r="ABZ330" s="379"/>
      <c r="ACA330" s="379"/>
      <c r="ACB330" s="379"/>
      <c r="ACC330" s="379"/>
      <c r="ACD330" s="379"/>
      <c r="ACE330" s="379"/>
      <c r="ACF330" s="379"/>
      <c r="ACG330" s="379"/>
      <c r="ACH330" s="379"/>
      <c r="ACI330" s="379"/>
      <c r="ACJ330" s="379"/>
      <c r="ACK330" s="379"/>
      <c r="ACL330" s="379"/>
      <c r="ACM330" s="379"/>
      <c r="ACN330" s="379"/>
      <c r="ACO330" s="379"/>
      <c r="ACP330" s="379"/>
      <c r="ACQ330" s="379"/>
      <c r="ACR330" s="379"/>
      <c r="ACS330" s="379"/>
      <c r="ACT330" s="379"/>
      <c r="ACU330" s="379"/>
      <c r="ACV330" s="379"/>
      <c r="ACW330" s="379"/>
      <c r="ACX330" s="379"/>
      <c r="ACY330" s="379"/>
      <c r="ACZ330" s="379"/>
      <c r="ADA330" s="379"/>
      <c r="ADB330" s="379"/>
      <c r="ADC330" s="379"/>
      <c r="ADD330" s="379"/>
      <c r="ADE330" s="379"/>
      <c r="ADF330" s="379"/>
      <c r="ADG330" s="379"/>
      <c r="ADH330" s="379"/>
      <c r="ADI330" s="379"/>
      <c r="ADJ330" s="379"/>
      <c r="ADK330" s="379"/>
      <c r="ADL330" s="379"/>
      <c r="ADM330" s="379"/>
      <c r="ADN330" s="379"/>
      <c r="ADO330" s="379"/>
      <c r="ADP330" s="379"/>
      <c r="ADQ330" s="379"/>
      <c r="ADR330" s="379"/>
      <c r="ADS330" s="379"/>
      <c r="ADT330" s="379"/>
      <c r="ADU330" s="379"/>
      <c r="ADV330" s="379"/>
      <c r="ADW330" s="379"/>
      <c r="ADX330" s="379"/>
      <c r="ADY330" s="379"/>
      <c r="ADZ330" s="379"/>
      <c r="AEA330" s="379"/>
      <c r="AEB330" s="379"/>
      <c r="AEC330" s="379"/>
      <c r="AED330" s="379"/>
      <c r="AEE330" s="379"/>
      <c r="AEF330" s="379"/>
      <c r="AEG330" s="379"/>
      <c r="AEH330" s="379"/>
      <c r="AEI330" s="379"/>
      <c r="AEJ330" s="379"/>
      <c r="AEK330" s="379"/>
      <c r="AEL330" s="379"/>
      <c r="AEM330" s="379"/>
      <c r="AEN330" s="379"/>
      <c r="AEO330" s="379"/>
      <c r="AEP330" s="379"/>
      <c r="AEQ330" s="379"/>
      <c r="AER330" s="379"/>
      <c r="AES330" s="379"/>
      <c r="AET330" s="379"/>
      <c r="AEU330" s="379"/>
      <c r="AEV330" s="379"/>
      <c r="AEW330" s="379"/>
      <c r="AEX330" s="379"/>
      <c r="AEY330" s="379"/>
      <c r="AEZ330" s="379"/>
      <c r="AFA330" s="379"/>
      <c r="AFB330" s="379"/>
      <c r="AFC330" s="379"/>
      <c r="AFD330" s="379"/>
      <c r="AFE330" s="379"/>
      <c r="AFF330" s="379"/>
      <c r="AFG330" s="379"/>
      <c r="AFH330" s="379"/>
      <c r="AFI330" s="379"/>
      <c r="AFJ330" s="379"/>
      <c r="AFK330" s="379"/>
      <c r="AFL330" s="379"/>
      <c r="AFM330" s="379"/>
      <c r="AFN330" s="379"/>
      <c r="AFO330" s="379"/>
      <c r="AFP330" s="379"/>
      <c r="AFQ330" s="379"/>
      <c r="AFR330" s="379"/>
      <c r="AFS330" s="379"/>
      <c r="AFT330" s="379"/>
      <c r="AFU330" s="379"/>
      <c r="AFV330" s="379"/>
      <c r="AFW330" s="379"/>
      <c r="AFX330" s="379"/>
      <c r="AFY330" s="379"/>
      <c r="AFZ330" s="379"/>
      <c r="AGA330" s="379"/>
      <c r="AGB330" s="379"/>
      <c r="AGC330" s="379"/>
      <c r="AGD330" s="379"/>
      <c r="AGE330" s="379"/>
      <c r="AGF330" s="379"/>
      <c r="AGG330" s="379"/>
      <c r="AGH330" s="379"/>
      <c r="AGI330" s="379"/>
      <c r="AGJ330" s="379"/>
      <c r="AGK330" s="379"/>
      <c r="AGL330" s="379"/>
      <c r="AGM330" s="379"/>
      <c r="AGN330" s="379"/>
      <c r="AGO330" s="379"/>
      <c r="AGP330" s="379"/>
      <c r="AGQ330" s="379"/>
      <c r="AGR330" s="379"/>
      <c r="AGS330" s="379"/>
      <c r="AGT330" s="379"/>
      <c r="AGU330" s="379"/>
      <c r="AGV330" s="379"/>
      <c r="AGW330" s="379"/>
      <c r="AGX330" s="379"/>
      <c r="AGY330" s="379"/>
      <c r="AGZ330" s="379"/>
      <c r="AHA330" s="379"/>
      <c r="AHB330" s="379"/>
      <c r="AHC330" s="379"/>
      <c r="AHD330" s="379"/>
      <c r="AHE330" s="379"/>
      <c r="AHF330" s="379"/>
      <c r="AHG330" s="379"/>
      <c r="AHH330" s="379"/>
      <c r="AHI330" s="379"/>
      <c r="AHJ330" s="379"/>
      <c r="AHK330" s="379"/>
      <c r="AHL330" s="379"/>
      <c r="AHM330" s="379"/>
      <c r="AHN330" s="379"/>
      <c r="AHO330" s="379"/>
      <c r="AHP330" s="379"/>
      <c r="AHQ330" s="379"/>
      <c r="AHR330" s="379"/>
      <c r="AHS330" s="379"/>
      <c r="AHT330" s="379"/>
      <c r="AHU330" s="379"/>
      <c r="AHV330" s="379"/>
      <c r="AHW330" s="379"/>
      <c r="AHX330" s="379"/>
      <c r="AHY330" s="379"/>
      <c r="AHZ330" s="379"/>
      <c r="AIA330" s="379"/>
      <c r="AIB330" s="379"/>
      <c r="AIC330" s="379"/>
      <c r="AID330" s="379"/>
      <c r="AIE330" s="379"/>
      <c r="AIF330" s="379"/>
      <c r="AIG330" s="379"/>
      <c r="AIH330" s="379"/>
      <c r="AII330" s="379"/>
      <c r="AIJ330" s="379"/>
      <c r="AIK330" s="379"/>
      <c r="AIL330" s="379"/>
      <c r="AIM330" s="379"/>
      <c r="AIN330" s="379"/>
      <c r="AIO330" s="379"/>
      <c r="AIP330" s="379"/>
      <c r="AIQ330" s="379"/>
      <c r="AIR330" s="379"/>
      <c r="AIS330" s="379"/>
      <c r="AIT330" s="379"/>
      <c r="AIU330" s="379"/>
      <c r="AIV330" s="379"/>
      <c r="AIW330" s="379"/>
      <c r="AIX330" s="379"/>
      <c r="AIY330" s="379"/>
      <c r="AIZ330" s="379"/>
      <c r="AJA330" s="379"/>
      <c r="AJB330" s="379"/>
      <c r="AJC330" s="379"/>
      <c r="AJD330" s="379"/>
      <c r="AJE330" s="379"/>
      <c r="AJF330" s="379"/>
      <c r="AJG330" s="379"/>
      <c r="AJH330" s="379"/>
      <c r="AJI330" s="379"/>
      <c r="AJJ330" s="379"/>
      <c r="AJK330" s="379"/>
      <c r="AJL330" s="379"/>
      <c r="AJM330" s="379"/>
      <c r="AJN330" s="379"/>
      <c r="AJO330" s="379"/>
      <c r="AJP330" s="379"/>
      <c r="AJQ330" s="379"/>
      <c r="AJR330" s="379"/>
      <c r="AJS330" s="379"/>
      <c r="AJT330" s="379"/>
      <c r="AJU330" s="379"/>
      <c r="AJV330" s="379"/>
      <c r="AJW330" s="379"/>
      <c r="AJX330" s="379"/>
      <c r="AJY330" s="379"/>
      <c r="AJZ330" s="379"/>
      <c r="AKA330" s="379"/>
      <c r="AKB330" s="379"/>
      <c r="AKC330" s="379"/>
      <c r="AKD330" s="379"/>
      <c r="AKE330" s="379"/>
      <c r="AKF330" s="379"/>
      <c r="AKG330" s="379"/>
      <c r="AKH330" s="379"/>
      <c r="AKI330" s="379"/>
      <c r="AKJ330" s="379"/>
      <c r="AKK330" s="379"/>
      <c r="AKL330" s="379"/>
      <c r="AKM330" s="379"/>
      <c r="AKN330" s="379"/>
      <c r="AKO330" s="379"/>
      <c r="AKP330" s="379"/>
      <c r="AKQ330" s="379"/>
      <c r="AKR330" s="379"/>
      <c r="AKS330" s="379"/>
      <c r="AKT330" s="379"/>
      <c r="AKU330" s="379"/>
      <c r="AKV330" s="379"/>
      <c r="AKW330" s="379"/>
      <c r="AKX330" s="379"/>
      <c r="AKY330" s="379"/>
      <c r="AKZ330" s="379"/>
      <c r="ALA330" s="379"/>
      <c r="ALB330" s="379"/>
      <c r="ALC330" s="379"/>
      <c r="ALD330" s="379"/>
      <c r="ALE330" s="379"/>
      <c r="ALF330" s="379"/>
      <c r="ALG330" s="379"/>
      <c r="ALH330" s="379"/>
      <c r="ALI330" s="379"/>
      <c r="ALJ330" s="379"/>
      <c r="ALK330" s="379"/>
      <c r="ALL330" s="379"/>
      <c r="ALM330" s="379"/>
      <c r="ALN330" s="379"/>
      <c r="ALO330" s="379"/>
      <c r="ALP330" s="379"/>
      <c r="ALQ330" s="379"/>
      <c r="ALR330" s="379"/>
      <c r="ALS330" s="379"/>
      <c r="ALT330" s="379"/>
      <c r="ALU330" s="379"/>
      <c r="ALV330" s="379"/>
      <c r="ALW330" s="379"/>
      <c r="ALX330" s="379"/>
      <c r="ALY330" s="379"/>
      <c r="ALZ330" s="379"/>
      <c r="AMA330" s="379"/>
      <c r="AMB330" s="379"/>
      <c r="AMC330" s="379"/>
      <c r="AMD330" s="379"/>
      <c r="AME330" s="379"/>
      <c r="AMF330" s="379"/>
      <c r="AMG330" s="379"/>
      <c r="AMH330" s="379"/>
      <c r="AMI330" s="379"/>
      <c r="AMJ330" s="379"/>
      <c r="AMK330" s="379"/>
      <c r="AML330" s="379"/>
      <c r="AMM330" s="379"/>
      <c r="AMN330" s="379"/>
      <c r="AMO330" s="379"/>
      <c r="AMP330" s="379"/>
      <c r="AMQ330" s="379"/>
    </row>
    <row r="331" spans="1:1035" s="343" customFormat="1" ht="15" x14ac:dyDescent="0.25">
      <c r="A331" s="664">
        <v>45591</v>
      </c>
      <c r="B331" s="665">
        <v>8.5</v>
      </c>
      <c r="C331" s="666">
        <v>0.20899999999999999</v>
      </c>
      <c r="D331" s="667">
        <v>45622</v>
      </c>
      <c r="E331" s="668">
        <v>0.1</v>
      </c>
      <c r="F331" s="668">
        <v>0.307</v>
      </c>
      <c r="G331" s="669">
        <v>45652</v>
      </c>
      <c r="H331" s="665">
        <v>0</v>
      </c>
      <c r="I331" s="665">
        <v>0.21199999999999999</v>
      </c>
      <c r="J331" s="667">
        <v>45683</v>
      </c>
      <c r="K331" s="668">
        <v>0</v>
      </c>
      <c r="L331" s="670">
        <v>0.20499999999999999</v>
      </c>
      <c r="M331" s="671">
        <v>45714</v>
      </c>
      <c r="N331" s="665">
        <v>0</v>
      </c>
      <c r="O331" s="665">
        <v>0.20399999999999999</v>
      </c>
      <c r="P331" s="672">
        <v>45742</v>
      </c>
      <c r="Q331" s="673">
        <v>0.1</v>
      </c>
      <c r="R331" s="674">
        <v>0.30399999999999999</v>
      </c>
      <c r="S331" s="678">
        <v>45773</v>
      </c>
      <c r="T331" s="676">
        <v>0</v>
      </c>
      <c r="U331" s="688">
        <v>1.329</v>
      </c>
      <c r="V331" s="675">
        <v>45803</v>
      </c>
      <c r="W331" s="676">
        <v>0</v>
      </c>
      <c r="X331" s="677">
        <v>1.948</v>
      </c>
      <c r="Y331" s="678">
        <v>45834</v>
      </c>
      <c r="Z331" s="676">
        <v>0</v>
      </c>
      <c r="AA331" s="689">
        <v>0.90700000000000003</v>
      </c>
      <c r="AB331" s="679">
        <v>45864</v>
      </c>
      <c r="AC331" s="658"/>
      <c r="AD331" s="658"/>
      <c r="AE331" s="652">
        <v>0</v>
      </c>
      <c r="AF331" s="673">
        <v>0.32</v>
      </c>
      <c r="AG331" s="681">
        <v>45895</v>
      </c>
      <c r="AH331" s="681"/>
      <c r="AI331" s="681"/>
      <c r="AJ331" s="381">
        <v>0</v>
      </c>
      <c r="AK331" s="381">
        <v>0.20499999999999999</v>
      </c>
      <c r="AL331" s="383">
        <v>0.14399999999999999</v>
      </c>
      <c r="AM331" s="686"/>
      <c r="AN331" s="686"/>
      <c r="AO331" s="683">
        <v>45926</v>
      </c>
      <c r="AP331" s="652">
        <v>0</v>
      </c>
      <c r="AQ331" s="684">
        <v>0.182</v>
      </c>
      <c r="AR331" s="685"/>
      <c r="AS331" s="685"/>
      <c r="AT331" s="379"/>
      <c r="AU331" s="379"/>
      <c r="AV331" s="379"/>
      <c r="AW331" s="379"/>
      <c r="AX331" s="379"/>
      <c r="AY331" s="379"/>
      <c r="AZ331" s="379"/>
      <c r="BA331" s="379"/>
      <c r="BB331" s="379"/>
      <c r="BC331" s="379"/>
      <c r="BD331" s="379"/>
      <c r="BE331" s="379"/>
      <c r="BF331" s="379"/>
      <c r="BG331" s="379"/>
      <c r="BH331" s="379"/>
      <c r="BI331" s="379"/>
      <c r="BJ331" s="379"/>
      <c r="BK331" s="379"/>
      <c r="BL331" s="379"/>
      <c r="BM331" s="379"/>
      <c r="BN331" s="379"/>
      <c r="BO331" s="379"/>
      <c r="BP331" s="379"/>
      <c r="BQ331" s="379"/>
      <c r="BR331" s="379"/>
      <c r="BS331" s="379"/>
      <c r="BT331" s="379"/>
      <c r="BU331" s="379"/>
      <c r="BV331" s="379"/>
      <c r="BW331" s="379"/>
      <c r="BX331" s="379"/>
      <c r="BY331" s="379"/>
      <c r="BZ331" s="379"/>
      <c r="CA331" s="379"/>
      <c r="CB331" s="379"/>
      <c r="CC331" s="379"/>
      <c r="CD331" s="379"/>
      <c r="CE331" s="379"/>
      <c r="CF331" s="379"/>
      <c r="CG331" s="379"/>
      <c r="CH331" s="379"/>
      <c r="CI331" s="379"/>
      <c r="CJ331" s="379"/>
      <c r="CK331" s="379"/>
      <c r="CL331" s="379"/>
      <c r="CM331" s="379"/>
      <c r="CN331" s="379"/>
      <c r="CO331" s="379"/>
      <c r="CP331" s="379"/>
      <c r="CQ331" s="379"/>
      <c r="CR331" s="379"/>
      <c r="CS331" s="379"/>
      <c r="CT331" s="379"/>
      <c r="CU331" s="379"/>
      <c r="CV331" s="379"/>
      <c r="CW331" s="379"/>
      <c r="CX331" s="379"/>
      <c r="CY331" s="379"/>
      <c r="CZ331" s="379"/>
      <c r="DA331" s="379"/>
      <c r="DB331" s="379"/>
      <c r="DC331" s="379"/>
      <c r="DD331" s="379"/>
      <c r="DE331" s="379"/>
      <c r="DF331" s="379"/>
      <c r="DG331" s="379"/>
      <c r="DH331" s="379"/>
      <c r="DI331" s="379"/>
      <c r="DJ331" s="379"/>
      <c r="DK331" s="379"/>
      <c r="DL331" s="379"/>
      <c r="DM331" s="379"/>
      <c r="DN331" s="379"/>
      <c r="DO331" s="379"/>
      <c r="DP331" s="379"/>
      <c r="DQ331" s="379"/>
      <c r="DR331" s="379"/>
      <c r="DS331" s="379"/>
      <c r="DT331" s="379"/>
      <c r="DU331" s="379"/>
      <c r="DV331" s="379"/>
      <c r="DW331" s="379"/>
      <c r="DX331" s="379"/>
      <c r="DY331" s="379"/>
      <c r="DZ331" s="379"/>
      <c r="EA331" s="379"/>
      <c r="EB331" s="379"/>
      <c r="EC331" s="379"/>
      <c r="ED331" s="379"/>
      <c r="EE331" s="379"/>
      <c r="EF331" s="379"/>
      <c r="EG331" s="379"/>
      <c r="EH331" s="379"/>
      <c r="EI331" s="379"/>
      <c r="EJ331" s="379"/>
      <c r="EK331" s="379"/>
      <c r="EL331" s="379"/>
      <c r="EM331" s="379"/>
      <c r="EN331" s="379"/>
      <c r="EO331" s="379"/>
      <c r="EP331" s="379"/>
      <c r="EQ331" s="379"/>
      <c r="ER331" s="379"/>
      <c r="ES331" s="379"/>
      <c r="ET331" s="379"/>
      <c r="EU331" s="379"/>
      <c r="EV331" s="379"/>
      <c r="EW331" s="379"/>
      <c r="EX331" s="379"/>
      <c r="EY331" s="379"/>
      <c r="EZ331" s="379"/>
      <c r="FA331" s="379"/>
      <c r="FB331" s="379"/>
      <c r="FC331" s="379"/>
      <c r="FD331" s="379"/>
      <c r="FE331" s="379"/>
      <c r="FF331" s="379"/>
      <c r="FG331" s="379"/>
      <c r="FH331" s="379"/>
      <c r="FI331" s="379"/>
      <c r="FJ331" s="379"/>
      <c r="FK331" s="379"/>
      <c r="FL331" s="379"/>
      <c r="FM331" s="379"/>
      <c r="FN331" s="379"/>
      <c r="FO331" s="379"/>
      <c r="FP331" s="379"/>
      <c r="FQ331" s="379"/>
      <c r="FR331" s="379"/>
      <c r="FS331" s="379"/>
      <c r="FT331" s="379"/>
      <c r="FU331" s="379"/>
      <c r="FV331" s="379"/>
      <c r="FW331" s="379"/>
      <c r="FX331" s="379"/>
      <c r="FY331" s="379"/>
      <c r="FZ331" s="379"/>
      <c r="GA331" s="379"/>
      <c r="GB331" s="379"/>
      <c r="GC331" s="379"/>
      <c r="GD331" s="379"/>
      <c r="GE331" s="379"/>
      <c r="GF331" s="379"/>
      <c r="GG331" s="379"/>
      <c r="GH331" s="379"/>
      <c r="GI331" s="379"/>
      <c r="GJ331" s="379"/>
      <c r="GK331" s="379"/>
      <c r="GL331" s="379"/>
      <c r="GM331" s="379"/>
      <c r="GN331" s="379"/>
      <c r="GO331" s="379"/>
      <c r="GP331" s="379"/>
      <c r="GQ331" s="379"/>
      <c r="GR331" s="379"/>
      <c r="GS331" s="379"/>
      <c r="GT331" s="379"/>
      <c r="GU331" s="379"/>
      <c r="GV331" s="379"/>
      <c r="GW331" s="379"/>
      <c r="GX331" s="379"/>
      <c r="GY331" s="379"/>
      <c r="GZ331" s="379"/>
      <c r="HA331" s="379"/>
      <c r="HB331" s="379"/>
      <c r="HC331" s="379"/>
      <c r="HD331" s="379"/>
      <c r="HE331" s="379"/>
      <c r="HF331" s="379"/>
      <c r="HG331" s="379"/>
      <c r="HH331" s="379"/>
      <c r="HI331" s="379"/>
      <c r="HJ331" s="379"/>
      <c r="HK331" s="379"/>
      <c r="HL331" s="379"/>
      <c r="HM331" s="379"/>
      <c r="HN331" s="379"/>
      <c r="HO331" s="379"/>
      <c r="HP331" s="379"/>
      <c r="HQ331" s="379"/>
      <c r="HR331" s="379"/>
      <c r="HS331" s="379"/>
      <c r="HT331" s="379"/>
      <c r="HU331" s="379"/>
      <c r="HV331" s="379"/>
      <c r="HW331" s="379"/>
      <c r="HX331" s="379"/>
      <c r="HY331" s="379"/>
      <c r="HZ331" s="379"/>
      <c r="IA331" s="379"/>
      <c r="IB331" s="379"/>
      <c r="IC331" s="379"/>
      <c r="ID331" s="379"/>
      <c r="IE331" s="379"/>
      <c r="IF331" s="379"/>
      <c r="IG331" s="379"/>
      <c r="IH331" s="379"/>
      <c r="II331" s="379"/>
      <c r="IJ331" s="379"/>
      <c r="IK331" s="379"/>
      <c r="IL331" s="379"/>
      <c r="IM331" s="379"/>
      <c r="IN331" s="379"/>
      <c r="IO331" s="379"/>
      <c r="IP331" s="379"/>
      <c r="IQ331" s="379"/>
      <c r="IR331" s="379"/>
      <c r="IS331" s="379"/>
      <c r="IT331" s="379"/>
      <c r="IU331" s="379"/>
      <c r="IV331" s="379"/>
      <c r="IW331" s="379"/>
      <c r="IX331" s="379"/>
      <c r="IY331" s="379"/>
      <c r="IZ331" s="379"/>
      <c r="JA331" s="379"/>
      <c r="JB331" s="379"/>
      <c r="JC331" s="379"/>
      <c r="JD331" s="379"/>
      <c r="JE331" s="379"/>
      <c r="JF331" s="379"/>
      <c r="JG331" s="379"/>
      <c r="JH331" s="379"/>
      <c r="JI331" s="379"/>
      <c r="JJ331" s="379"/>
      <c r="JK331" s="379"/>
      <c r="JL331" s="379"/>
      <c r="JM331" s="379"/>
      <c r="JN331" s="379"/>
      <c r="JO331" s="379"/>
      <c r="JP331" s="379"/>
      <c r="JQ331" s="379"/>
      <c r="JR331" s="379"/>
      <c r="JS331" s="379"/>
      <c r="JT331" s="379"/>
      <c r="JU331" s="379"/>
      <c r="JV331" s="379"/>
      <c r="JW331" s="379"/>
      <c r="JX331" s="379"/>
      <c r="JY331" s="379"/>
      <c r="JZ331" s="379"/>
      <c r="KA331" s="379"/>
      <c r="KB331" s="379"/>
      <c r="KC331" s="379"/>
      <c r="KD331" s="379"/>
      <c r="KE331" s="379"/>
      <c r="KF331" s="379"/>
      <c r="KG331" s="379"/>
      <c r="KH331" s="379"/>
      <c r="KI331" s="379"/>
      <c r="KJ331" s="379"/>
      <c r="KK331" s="379"/>
      <c r="KL331" s="379"/>
      <c r="KM331" s="379"/>
      <c r="KN331" s="379"/>
      <c r="KO331" s="379"/>
      <c r="KP331" s="379"/>
      <c r="KQ331" s="379"/>
      <c r="KR331" s="379"/>
      <c r="KS331" s="379"/>
      <c r="KT331" s="379"/>
      <c r="KU331" s="379"/>
      <c r="KV331" s="379"/>
      <c r="KW331" s="379"/>
      <c r="KX331" s="379"/>
      <c r="KY331" s="379"/>
      <c r="KZ331" s="379"/>
      <c r="LA331" s="379"/>
      <c r="LB331" s="379"/>
      <c r="LC331" s="379"/>
      <c r="LD331" s="379"/>
      <c r="LE331" s="379"/>
      <c r="LF331" s="379"/>
      <c r="LG331" s="379"/>
      <c r="LH331" s="379"/>
      <c r="LI331" s="379"/>
      <c r="LJ331" s="379"/>
      <c r="LK331" s="379"/>
      <c r="LL331" s="379"/>
      <c r="LM331" s="379"/>
      <c r="LN331" s="379"/>
      <c r="LO331" s="379"/>
      <c r="LP331" s="379"/>
      <c r="LQ331" s="379"/>
      <c r="LR331" s="379"/>
      <c r="LS331" s="379"/>
      <c r="LT331" s="379"/>
      <c r="LU331" s="379"/>
      <c r="LV331" s="379"/>
      <c r="LW331" s="379"/>
      <c r="LX331" s="379"/>
      <c r="LY331" s="379"/>
      <c r="LZ331" s="379"/>
      <c r="MA331" s="379"/>
      <c r="MB331" s="379"/>
      <c r="MC331" s="379"/>
      <c r="MD331" s="379"/>
      <c r="ME331" s="379"/>
      <c r="MF331" s="379"/>
      <c r="MG331" s="379"/>
      <c r="MH331" s="379"/>
      <c r="MI331" s="379"/>
      <c r="MJ331" s="379"/>
      <c r="MK331" s="379"/>
      <c r="ML331" s="379"/>
      <c r="MM331" s="379"/>
      <c r="MN331" s="379"/>
      <c r="MO331" s="379"/>
      <c r="MP331" s="379"/>
      <c r="MQ331" s="379"/>
      <c r="MR331" s="379"/>
      <c r="MS331" s="379"/>
      <c r="MT331" s="379"/>
      <c r="MU331" s="379"/>
      <c r="MV331" s="379"/>
      <c r="MW331" s="379"/>
      <c r="MX331" s="379"/>
      <c r="MY331" s="379"/>
      <c r="MZ331" s="379"/>
      <c r="NA331" s="379"/>
      <c r="NB331" s="379"/>
      <c r="NC331" s="379"/>
      <c r="ND331" s="379"/>
      <c r="NE331" s="379"/>
      <c r="NF331" s="379"/>
      <c r="NG331" s="379"/>
      <c r="NH331" s="379"/>
      <c r="NI331" s="379"/>
      <c r="NJ331" s="379"/>
      <c r="NK331" s="379"/>
      <c r="NL331" s="379"/>
      <c r="NM331" s="379"/>
      <c r="NN331" s="379"/>
      <c r="NO331" s="379"/>
      <c r="NP331" s="379"/>
      <c r="NQ331" s="379"/>
      <c r="NR331" s="379"/>
      <c r="NS331" s="379"/>
      <c r="NT331" s="379"/>
      <c r="NU331" s="379"/>
      <c r="NV331" s="379"/>
      <c r="NW331" s="379"/>
      <c r="NX331" s="379"/>
      <c r="NY331" s="379"/>
      <c r="NZ331" s="379"/>
      <c r="OA331" s="379"/>
      <c r="OB331" s="379"/>
      <c r="OC331" s="379"/>
      <c r="OD331" s="379"/>
      <c r="OE331" s="379"/>
      <c r="OF331" s="379"/>
      <c r="OG331" s="379"/>
      <c r="OH331" s="379"/>
      <c r="OI331" s="379"/>
      <c r="OJ331" s="379"/>
      <c r="OK331" s="379"/>
      <c r="OL331" s="379"/>
      <c r="OM331" s="379"/>
      <c r="ON331" s="379"/>
      <c r="OO331" s="379"/>
      <c r="OP331" s="379"/>
      <c r="OQ331" s="379"/>
      <c r="OR331" s="379"/>
      <c r="OS331" s="379"/>
      <c r="OT331" s="379"/>
      <c r="OU331" s="379"/>
      <c r="OV331" s="379"/>
      <c r="OW331" s="379"/>
      <c r="OX331" s="379"/>
      <c r="OY331" s="379"/>
      <c r="OZ331" s="379"/>
      <c r="PA331" s="379"/>
      <c r="PB331" s="379"/>
      <c r="PC331" s="379"/>
      <c r="PD331" s="379"/>
      <c r="PE331" s="379"/>
      <c r="PF331" s="379"/>
      <c r="PG331" s="379"/>
      <c r="PH331" s="379"/>
      <c r="PI331" s="379"/>
      <c r="PJ331" s="379"/>
      <c r="PK331" s="379"/>
      <c r="PL331" s="379"/>
      <c r="PM331" s="379"/>
      <c r="PN331" s="379"/>
      <c r="PO331" s="379"/>
      <c r="PP331" s="379"/>
      <c r="PQ331" s="379"/>
      <c r="PR331" s="379"/>
      <c r="PS331" s="379"/>
      <c r="PT331" s="379"/>
      <c r="PU331" s="379"/>
      <c r="PV331" s="379"/>
      <c r="PW331" s="379"/>
      <c r="PX331" s="379"/>
      <c r="PY331" s="379"/>
      <c r="PZ331" s="379"/>
      <c r="QA331" s="379"/>
      <c r="QB331" s="379"/>
      <c r="QC331" s="379"/>
      <c r="QD331" s="379"/>
      <c r="QE331" s="379"/>
      <c r="QF331" s="379"/>
      <c r="QG331" s="379"/>
      <c r="QH331" s="379"/>
      <c r="QI331" s="379"/>
      <c r="QJ331" s="379"/>
      <c r="QK331" s="379"/>
      <c r="QL331" s="379"/>
      <c r="QM331" s="379"/>
      <c r="QN331" s="379"/>
      <c r="QO331" s="379"/>
      <c r="QP331" s="379"/>
      <c r="QQ331" s="379"/>
      <c r="QR331" s="379"/>
      <c r="QS331" s="379"/>
      <c r="QT331" s="379"/>
      <c r="QU331" s="379"/>
      <c r="QV331" s="379"/>
      <c r="QW331" s="379"/>
      <c r="QX331" s="379"/>
      <c r="QY331" s="379"/>
      <c r="QZ331" s="379"/>
      <c r="RA331" s="379"/>
      <c r="RB331" s="379"/>
      <c r="RC331" s="379"/>
      <c r="RD331" s="379"/>
      <c r="RE331" s="379"/>
      <c r="RF331" s="379"/>
      <c r="RG331" s="379"/>
      <c r="RH331" s="379"/>
      <c r="RI331" s="379"/>
      <c r="RJ331" s="379"/>
      <c r="RK331" s="379"/>
      <c r="RL331" s="379"/>
      <c r="RM331" s="379"/>
      <c r="RN331" s="379"/>
      <c r="RO331" s="379"/>
      <c r="RP331" s="379"/>
      <c r="RQ331" s="379"/>
      <c r="RR331" s="379"/>
      <c r="RS331" s="379"/>
      <c r="RT331" s="379"/>
      <c r="RU331" s="379"/>
      <c r="RV331" s="379"/>
      <c r="RW331" s="379"/>
      <c r="RX331" s="379"/>
      <c r="RY331" s="379"/>
      <c r="RZ331" s="379"/>
      <c r="SA331" s="379"/>
      <c r="SB331" s="379"/>
      <c r="SC331" s="379"/>
      <c r="SD331" s="379"/>
      <c r="SE331" s="379"/>
      <c r="SF331" s="379"/>
      <c r="SG331" s="379"/>
      <c r="SH331" s="379"/>
      <c r="SI331" s="379"/>
      <c r="SJ331" s="379"/>
      <c r="SK331" s="379"/>
      <c r="SL331" s="379"/>
      <c r="SM331" s="379"/>
      <c r="SN331" s="379"/>
      <c r="SO331" s="379"/>
      <c r="SP331" s="379"/>
      <c r="SQ331" s="379"/>
      <c r="SR331" s="379"/>
      <c r="SS331" s="379"/>
      <c r="ST331" s="379"/>
      <c r="SU331" s="379"/>
      <c r="SV331" s="379"/>
      <c r="SW331" s="379"/>
      <c r="SX331" s="379"/>
      <c r="SY331" s="379"/>
      <c r="SZ331" s="379"/>
      <c r="TA331" s="379"/>
      <c r="TB331" s="379"/>
      <c r="TC331" s="379"/>
      <c r="TD331" s="379"/>
      <c r="TE331" s="379"/>
      <c r="TF331" s="379"/>
      <c r="TG331" s="379"/>
      <c r="TH331" s="379"/>
      <c r="TI331" s="379"/>
      <c r="TJ331" s="379"/>
      <c r="TK331" s="379"/>
      <c r="TL331" s="379"/>
      <c r="TM331" s="379"/>
      <c r="TN331" s="379"/>
      <c r="TO331" s="379"/>
      <c r="TP331" s="379"/>
      <c r="TQ331" s="379"/>
      <c r="TR331" s="379"/>
      <c r="TS331" s="379"/>
      <c r="TT331" s="379"/>
      <c r="TU331" s="379"/>
      <c r="TV331" s="379"/>
      <c r="TW331" s="379"/>
      <c r="TX331" s="379"/>
      <c r="TY331" s="379"/>
      <c r="TZ331" s="379"/>
      <c r="UA331" s="379"/>
      <c r="UB331" s="379"/>
      <c r="UC331" s="379"/>
      <c r="UD331" s="379"/>
      <c r="UE331" s="379"/>
      <c r="UF331" s="379"/>
      <c r="UG331" s="379"/>
      <c r="UH331" s="379"/>
      <c r="UI331" s="379"/>
      <c r="UJ331" s="379"/>
      <c r="UK331" s="379"/>
      <c r="UL331" s="379"/>
      <c r="UM331" s="379"/>
      <c r="UN331" s="379"/>
      <c r="UO331" s="379"/>
      <c r="UP331" s="379"/>
      <c r="UQ331" s="379"/>
      <c r="UR331" s="379"/>
      <c r="US331" s="379"/>
      <c r="UT331" s="379"/>
      <c r="UU331" s="379"/>
      <c r="UV331" s="379"/>
      <c r="UW331" s="379"/>
      <c r="UX331" s="379"/>
      <c r="UY331" s="379"/>
      <c r="UZ331" s="379"/>
      <c r="VA331" s="379"/>
      <c r="VB331" s="379"/>
      <c r="VC331" s="379"/>
      <c r="VD331" s="379"/>
      <c r="VE331" s="379"/>
      <c r="VF331" s="379"/>
      <c r="VG331" s="379"/>
      <c r="VH331" s="379"/>
      <c r="VI331" s="379"/>
      <c r="VJ331" s="379"/>
      <c r="VK331" s="379"/>
      <c r="VL331" s="379"/>
      <c r="VM331" s="379"/>
      <c r="VN331" s="379"/>
      <c r="VO331" s="379"/>
      <c r="VP331" s="379"/>
      <c r="VQ331" s="379"/>
      <c r="VR331" s="379"/>
      <c r="VS331" s="379"/>
      <c r="VT331" s="379"/>
      <c r="VU331" s="379"/>
      <c r="VV331" s="379"/>
      <c r="VW331" s="379"/>
      <c r="VX331" s="379"/>
      <c r="VY331" s="379"/>
      <c r="VZ331" s="379"/>
      <c r="WA331" s="379"/>
      <c r="WB331" s="379"/>
      <c r="WC331" s="379"/>
      <c r="WD331" s="379"/>
      <c r="WE331" s="379"/>
      <c r="WF331" s="379"/>
      <c r="WG331" s="379"/>
      <c r="WH331" s="379"/>
      <c r="WI331" s="379"/>
      <c r="WJ331" s="379"/>
      <c r="WK331" s="379"/>
      <c r="WL331" s="379"/>
      <c r="WM331" s="379"/>
      <c r="WN331" s="379"/>
      <c r="WO331" s="379"/>
      <c r="WP331" s="379"/>
      <c r="WQ331" s="379"/>
      <c r="WR331" s="379"/>
      <c r="WS331" s="379"/>
      <c r="WT331" s="379"/>
      <c r="WU331" s="379"/>
      <c r="WV331" s="379"/>
      <c r="WW331" s="379"/>
      <c r="WX331" s="379"/>
      <c r="WY331" s="379"/>
      <c r="WZ331" s="379"/>
      <c r="XA331" s="379"/>
      <c r="XB331" s="379"/>
      <c r="XC331" s="379"/>
      <c r="XD331" s="379"/>
      <c r="XE331" s="379"/>
      <c r="XF331" s="379"/>
      <c r="XG331" s="379"/>
      <c r="XH331" s="379"/>
      <c r="XI331" s="379"/>
      <c r="XJ331" s="379"/>
      <c r="XK331" s="379"/>
      <c r="XL331" s="379"/>
      <c r="XM331" s="379"/>
      <c r="XN331" s="379"/>
      <c r="XO331" s="379"/>
      <c r="XP331" s="379"/>
      <c r="XQ331" s="379"/>
      <c r="XR331" s="379"/>
      <c r="XS331" s="379"/>
      <c r="XT331" s="379"/>
      <c r="XU331" s="379"/>
      <c r="XV331" s="379"/>
      <c r="XW331" s="379"/>
      <c r="XX331" s="379"/>
      <c r="XY331" s="379"/>
      <c r="XZ331" s="379"/>
      <c r="YA331" s="379"/>
      <c r="YB331" s="379"/>
      <c r="YC331" s="379"/>
      <c r="YD331" s="379"/>
      <c r="YE331" s="379"/>
      <c r="YF331" s="379"/>
      <c r="YG331" s="379"/>
      <c r="YH331" s="379"/>
      <c r="YI331" s="379"/>
      <c r="YJ331" s="379"/>
      <c r="YK331" s="379"/>
      <c r="YL331" s="379"/>
      <c r="YM331" s="379"/>
      <c r="YN331" s="379"/>
      <c r="YO331" s="379"/>
      <c r="YP331" s="379"/>
      <c r="YQ331" s="379"/>
      <c r="YR331" s="379"/>
      <c r="YS331" s="379"/>
      <c r="YT331" s="379"/>
      <c r="YU331" s="379"/>
      <c r="YV331" s="379"/>
      <c r="YW331" s="379"/>
      <c r="YX331" s="379"/>
      <c r="YY331" s="379"/>
      <c r="YZ331" s="379"/>
      <c r="ZA331" s="379"/>
      <c r="ZB331" s="379"/>
      <c r="ZC331" s="379"/>
      <c r="ZD331" s="379"/>
      <c r="ZE331" s="379"/>
      <c r="ZF331" s="379"/>
      <c r="ZG331" s="379"/>
      <c r="ZH331" s="379"/>
      <c r="ZI331" s="379"/>
      <c r="ZJ331" s="379"/>
      <c r="ZK331" s="379"/>
      <c r="ZL331" s="379"/>
      <c r="ZM331" s="379"/>
      <c r="ZN331" s="379"/>
      <c r="ZO331" s="379"/>
      <c r="ZP331" s="379"/>
      <c r="ZQ331" s="379"/>
      <c r="ZR331" s="379"/>
      <c r="ZS331" s="379"/>
      <c r="ZT331" s="379"/>
      <c r="ZU331" s="379"/>
      <c r="ZV331" s="379"/>
      <c r="ZW331" s="379"/>
      <c r="ZX331" s="379"/>
      <c r="ZY331" s="379"/>
      <c r="ZZ331" s="379"/>
      <c r="AAA331" s="379"/>
      <c r="AAB331" s="379"/>
      <c r="AAC331" s="379"/>
      <c r="AAD331" s="379"/>
      <c r="AAE331" s="379"/>
      <c r="AAF331" s="379"/>
      <c r="AAG331" s="379"/>
      <c r="AAH331" s="379"/>
      <c r="AAI331" s="379"/>
      <c r="AAJ331" s="379"/>
      <c r="AAK331" s="379"/>
      <c r="AAL331" s="379"/>
      <c r="AAM331" s="379"/>
      <c r="AAN331" s="379"/>
      <c r="AAO331" s="379"/>
      <c r="AAP331" s="379"/>
      <c r="AAQ331" s="379"/>
      <c r="AAR331" s="379"/>
      <c r="AAS331" s="379"/>
      <c r="AAT331" s="379"/>
      <c r="AAU331" s="379"/>
      <c r="AAV331" s="379"/>
      <c r="AAW331" s="379"/>
      <c r="AAX331" s="379"/>
      <c r="AAY331" s="379"/>
      <c r="AAZ331" s="379"/>
      <c r="ABA331" s="379"/>
      <c r="ABB331" s="379"/>
      <c r="ABC331" s="379"/>
      <c r="ABD331" s="379"/>
      <c r="ABE331" s="379"/>
      <c r="ABF331" s="379"/>
      <c r="ABG331" s="379"/>
      <c r="ABH331" s="379"/>
      <c r="ABI331" s="379"/>
      <c r="ABJ331" s="379"/>
      <c r="ABK331" s="379"/>
      <c r="ABL331" s="379"/>
      <c r="ABM331" s="379"/>
      <c r="ABN331" s="379"/>
      <c r="ABO331" s="379"/>
      <c r="ABP331" s="379"/>
      <c r="ABQ331" s="379"/>
      <c r="ABR331" s="379"/>
      <c r="ABS331" s="379"/>
      <c r="ABT331" s="379"/>
      <c r="ABU331" s="379"/>
      <c r="ABV331" s="379"/>
      <c r="ABW331" s="379"/>
      <c r="ABX331" s="379"/>
      <c r="ABY331" s="379"/>
      <c r="ABZ331" s="379"/>
      <c r="ACA331" s="379"/>
      <c r="ACB331" s="379"/>
      <c r="ACC331" s="379"/>
      <c r="ACD331" s="379"/>
      <c r="ACE331" s="379"/>
      <c r="ACF331" s="379"/>
      <c r="ACG331" s="379"/>
      <c r="ACH331" s="379"/>
      <c r="ACI331" s="379"/>
      <c r="ACJ331" s="379"/>
      <c r="ACK331" s="379"/>
      <c r="ACL331" s="379"/>
      <c r="ACM331" s="379"/>
      <c r="ACN331" s="379"/>
      <c r="ACO331" s="379"/>
      <c r="ACP331" s="379"/>
      <c r="ACQ331" s="379"/>
      <c r="ACR331" s="379"/>
      <c r="ACS331" s="379"/>
      <c r="ACT331" s="379"/>
      <c r="ACU331" s="379"/>
      <c r="ACV331" s="379"/>
      <c r="ACW331" s="379"/>
      <c r="ACX331" s="379"/>
      <c r="ACY331" s="379"/>
      <c r="ACZ331" s="379"/>
      <c r="ADA331" s="379"/>
      <c r="ADB331" s="379"/>
      <c r="ADC331" s="379"/>
      <c r="ADD331" s="379"/>
      <c r="ADE331" s="379"/>
      <c r="ADF331" s="379"/>
      <c r="ADG331" s="379"/>
      <c r="ADH331" s="379"/>
      <c r="ADI331" s="379"/>
      <c r="ADJ331" s="379"/>
      <c r="ADK331" s="379"/>
      <c r="ADL331" s="379"/>
      <c r="ADM331" s="379"/>
      <c r="ADN331" s="379"/>
      <c r="ADO331" s="379"/>
      <c r="ADP331" s="379"/>
      <c r="ADQ331" s="379"/>
      <c r="ADR331" s="379"/>
      <c r="ADS331" s="379"/>
      <c r="ADT331" s="379"/>
      <c r="ADU331" s="379"/>
      <c r="ADV331" s="379"/>
      <c r="ADW331" s="379"/>
      <c r="ADX331" s="379"/>
      <c r="ADY331" s="379"/>
      <c r="ADZ331" s="379"/>
      <c r="AEA331" s="379"/>
      <c r="AEB331" s="379"/>
      <c r="AEC331" s="379"/>
      <c r="AED331" s="379"/>
      <c r="AEE331" s="379"/>
      <c r="AEF331" s="379"/>
      <c r="AEG331" s="379"/>
      <c r="AEH331" s="379"/>
      <c r="AEI331" s="379"/>
      <c r="AEJ331" s="379"/>
      <c r="AEK331" s="379"/>
      <c r="AEL331" s="379"/>
      <c r="AEM331" s="379"/>
      <c r="AEN331" s="379"/>
      <c r="AEO331" s="379"/>
      <c r="AEP331" s="379"/>
      <c r="AEQ331" s="379"/>
      <c r="AER331" s="379"/>
      <c r="AES331" s="379"/>
      <c r="AET331" s="379"/>
      <c r="AEU331" s="379"/>
      <c r="AEV331" s="379"/>
      <c r="AEW331" s="379"/>
      <c r="AEX331" s="379"/>
      <c r="AEY331" s="379"/>
      <c r="AEZ331" s="379"/>
      <c r="AFA331" s="379"/>
      <c r="AFB331" s="379"/>
      <c r="AFC331" s="379"/>
      <c r="AFD331" s="379"/>
      <c r="AFE331" s="379"/>
      <c r="AFF331" s="379"/>
      <c r="AFG331" s="379"/>
      <c r="AFH331" s="379"/>
      <c r="AFI331" s="379"/>
      <c r="AFJ331" s="379"/>
      <c r="AFK331" s="379"/>
      <c r="AFL331" s="379"/>
      <c r="AFM331" s="379"/>
      <c r="AFN331" s="379"/>
      <c r="AFO331" s="379"/>
      <c r="AFP331" s="379"/>
      <c r="AFQ331" s="379"/>
      <c r="AFR331" s="379"/>
      <c r="AFS331" s="379"/>
      <c r="AFT331" s="379"/>
      <c r="AFU331" s="379"/>
      <c r="AFV331" s="379"/>
      <c r="AFW331" s="379"/>
      <c r="AFX331" s="379"/>
      <c r="AFY331" s="379"/>
      <c r="AFZ331" s="379"/>
      <c r="AGA331" s="379"/>
      <c r="AGB331" s="379"/>
      <c r="AGC331" s="379"/>
      <c r="AGD331" s="379"/>
      <c r="AGE331" s="379"/>
      <c r="AGF331" s="379"/>
      <c r="AGG331" s="379"/>
      <c r="AGH331" s="379"/>
      <c r="AGI331" s="379"/>
      <c r="AGJ331" s="379"/>
      <c r="AGK331" s="379"/>
      <c r="AGL331" s="379"/>
      <c r="AGM331" s="379"/>
      <c r="AGN331" s="379"/>
      <c r="AGO331" s="379"/>
      <c r="AGP331" s="379"/>
      <c r="AGQ331" s="379"/>
      <c r="AGR331" s="379"/>
      <c r="AGS331" s="379"/>
      <c r="AGT331" s="379"/>
      <c r="AGU331" s="379"/>
      <c r="AGV331" s="379"/>
      <c r="AGW331" s="379"/>
      <c r="AGX331" s="379"/>
      <c r="AGY331" s="379"/>
      <c r="AGZ331" s="379"/>
      <c r="AHA331" s="379"/>
      <c r="AHB331" s="379"/>
      <c r="AHC331" s="379"/>
      <c r="AHD331" s="379"/>
      <c r="AHE331" s="379"/>
      <c r="AHF331" s="379"/>
      <c r="AHG331" s="379"/>
      <c r="AHH331" s="379"/>
      <c r="AHI331" s="379"/>
      <c r="AHJ331" s="379"/>
      <c r="AHK331" s="379"/>
      <c r="AHL331" s="379"/>
      <c r="AHM331" s="379"/>
      <c r="AHN331" s="379"/>
      <c r="AHO331" s="379"/>
      <c r="AHP331" s="379"/>
      <c r="AHQ331" s="379"/>
      <c r="AHR331" s="379"/>
      <c r="AHS331" s="379"/>
      <c r="AHT331" s="379"/>
      <c r="AHU331" s="379"/>
      <c r="AHV331" s="379"/>
      <c r="AHW331" s="379"/>
      <c r="AHX331" s="379"/>
      <c r="AHY331" s="379"/>
      <c r="AHZ331" s="379"/>
      <c r="AIA331" s="379"/>
      <c r="AIB331" s="379"/>
      <c r="AIC331" s="379"/>
      <c r="AID331" s="379"/>
      <c r="AIE331" s="379"/>
      <c r="AIF331" s="379"/>
      <c r="AIG331" s="379"/>
      <c r="AIH331" s="379"/>
      <c r="AII331" s="379"/>
      <c r="AIJ331" s="379"/>
      <c r="AIK331" s="379"/>
      <c r="AIL331" s="379"/>
      <c r="AIM331" s="379"/>
      <c r="AIN331" s="379"/>
      <c r="AIO331" s="379"/>
      <c r="AIP331" s="379"/>
      <c r="AIQ331" s="379"/>
      <c r="AIR331" s="379"/>
      <c r="AIS331" s="379"/>
      <c r="AIT331" s="379"/>
      <c r="AIU331" s="379"/>
      <c r="AIV331" s="379"/>
      <c r="AIW331" s="379"/>
      <c r="AIX331" s="379"/>
      <c r="AIY331" s="379"/>
      <c r="AIZ331" s="379"/>
      <c r="AJA331" s="379"/>
      <c r="AJB331" s="379"/>
      <c r="AJC331" s="379"/>
      <c r="AJD331" s="379"/>
      <c r="AJE331" s="379"/>
      <c r="AJF331" s="379"/>
      <c r="AJG331" s="379"/>
      <c r="AJH331" s="379"/>
      <c r="AJI331" s="379"/>
      <c r="AJJ331" s="379"/>
      <c r="AJK331" s="379"/>
      <c r="AJL331" s="379"/>
      <c r="AJM331" s="379"/>
      <c r="AJN331" s="379"/>
      <c r="AJO331" s="379"/>
      <c r="AJP331" s="379"/>
      <c r="AJQ331" s="379"/>
      <c r="AJR331" s="379"/>
      <c r="AJS331" s="379"/>
      <c r="AJT331" s="379"/>
      <c r="AJU331" s="379"/>
      <c r="AJV331" s="379"/>
      <c r="AJW331" s="379"/>
      <c r="AJX331" s="379"/>
      <c r="AJY331" s="379"/>
      <c r="AJZ331" s="379"/>
      <c r="AKA331" s="379"/>
      <c r="AKB331" s="379"/>
      <c r="AKC331" s="379"/>
      <c r="AKD331" s="379"/>
      <c r="AKE331" s="379"/>
      <c r="AKF331" s="379"/>
      <c r="AKG331" s="379"/>
      <c r="AKH331" s="379"/>
      <c r="AKI331" s="379"/>
      <c r="AKJ331" s="379"/>
      <c r="AKK331" s="379"/>
      <c r="AKL331" s="379"/>
      <c r="AKM331" s="379"/>
      <c r="AKN331" s="379"/>
      <c r="AKO331" s="379"/>
      <c r="AKP331" s="379"/>
      <c r="AKQ331" s="379"/>
      <c r="AKR331" s="379"/>
      <c r="AKS331" s="379"/>
      <c r="AKT331" s="379"/>
      <c r="AKU331" s="379"/>
      <c r="AKV331" s="379"/>
      <c r="AKW331" s="379"/>
      <c r="AKX331" s="379"/>
      <c r="AKY331" s="379"/>
      <c r="AKZ331" s="379"/>
      <c r="ALA331" s="379"/>
      <c r="ALB331" s="379"/>
      <c r="ALC331" s="379"/>
      <c r="ALD331" s="379"/>
      <c r="ALE331" s="379"/>
      <c r="ALF331" s="379"/>
      <c r="ALG331" s="379"/>
      <c r="ALH331" s="379"/>
      <c r="ALI331" s="379"/>
      <c r="ALJ331" s="379"/>
      <c r="ALK331" s="379"/>
      <c r="ALL331" s="379"/>
      <c r="ALM331" s="379"/>
      <c r="ALN331" s="379"/>
      <c r="ALO331" s="379"/>
      <c r="ALP331" s="379"/>
      <c r="ALQ331" s="379"/>
      <c r="ALR331" s="379"/>
      <c r="ALS331" s="379"/>
      <c r="ALT331" s="379"/>
      <c r="ALU331" s="379"/>
      <c r="ALV331" s="379"/>
      <c r="ALW331" s="379"/>
      <c r="ALX331" s="379"/>
      <c r="ALY331" s="379"/>
      <c r="ALZ331" s="379"/>
      <c r="AMA331" s="379"/>
      <c r="AMB331" s="379"/>
      <c r="AMC331" s="379"/>
      <c r="AMD331" s="379"/>
      <c r="AME331" s="379"/>
      <c r="AMF331" s="379"/>
      <c r="AMG331" s="379"/>
      <c r="AMH331" s="379"/>
      <c r="AMI331" s="379"/>
      <c r="AMJ331" s="379"/>
      <c r="AMK331" s="379"/>
      <c r="AML331" s="379"/>
      <c r="AMM331" s="379"/>
      <c r="AMN331" s="379"/>
      <c r="AMO331" s="379"/>
      <c r="AMP331" s="379"/>
      <c r="AMQ331" s="379"/>
    </row>
    <row r="332" spans="1:1035" s="343" customFormat="1" ht="15" x14ac:dyDescent="0.25">
      <c r="A332" s="664">
        <v>45592</v>
      </c>
      <c r="B332" s="665">
        <v>2.2999999999999998</v>
      </c>
      <c r="C332" s="666">
        <v>0.23200000000000001</v>
      </c>
      <c r="D332" s="667">
        <v>45623</v>
      </c>
      <c r="E332" s="668">
        <v>0</v>
      </c>
      <c r="F332" s="668">
        <v>0.29599999999999999</v>
      </c>
      <c r="G332" s="669">
        <v>45653</v>
      </c>
      <c r="H332" s="665">
        <v>0</v>
      </c>
      <c r="I332" s="665">
        <v>0.20899999999999999</v>
      </c>
      <c r="J332" s="667">
        <v>45684</v>
      </c>
      <c r="K332" s="668">
        <v>0.1</v>
      </c>
      <c r="L332" s="670">
        <v>0.22</v>
      </c>
      <c r="M332" s="671">
        <v>45715</v>
      </c>
      <c r="N332" s="665">
        <v>0</v>
      </c>
      <c r="O332" s="665">
        <v>0.20300000000000001</v>
      </c>
      <c r="P332" s="672">
        <v>45743</v>
      </c>
      <c r="Q332" s="673">
        <v>0</v>
      </c>
      <c r="R332" s="674">
        <v>0.29299999999999998</v>
      </c>
      <c r="S332" s="678">
        <v>45774</v>
      </c>
      <c r="T332" s="676">
        <v>0</v>
      </c>
      <c r="U332" s="688">
        <v>1.389</v>
      </c>
      <c r="V332" s="675">
        <v>45804</v>
      </c>
      <c r="W332" s="676">
        <v>0</v>
      </c>
      <c r="X332" s="677">
        <v>1.9059999999999999</v>
      </c>
      <c r="Y332" s="678">
        <v>45835</v>
      </c>
      <c r="Z332" s="676">
        <v>0</v>
      </c>
      <c r="AA332" s="689">
        <v>0.82899999999999996</v>
      </c>
      <c r="AB332" s="679">
        <v>45865</v>
      </c>
      <c r="AC332" s="658"/>
      <c r="AD332" s="658"/>
      <c r="AE332" s="652">
        <v>0</v>
      </c>
      <c r="AF332" s="673">
        <v>0.31</v>
      </c>
      <c r="AG332" s="681">
        <v>45896</v>
      </c>
      <c r="AH332" s="681"/>
      <c r="AI332" s="681"/>
      <c r="AJ332" s="381">
        <v>0</v>
      </c>
      <c r="AK332" s="381">
        <v>0.20499999999999999</v>
      </c>
      <c r="AL332" s="383">
        <v>0.151</v>
      </c>
      <c r="AM332" s="686"/>
      <c r="AN332" s="686"/>
      <c r="AO332" s="683">
        <v>45927</v>
      </c>
      <c r="AP332" s="652">
        <v>0</v>
      </c>
      <c r="AQ332" s="684">
        <v>0.18099999999999999</v>
      </c>
      <c r="AR332" s="685"/>
      <c r="AS332" s="685"/>
      <c r="AT332" s="379"/>
      <c r="AU332" s="379"/>
      <c r="AV332" s="379"/>
      <c r="AW332" s="379"/>
      <c r="AX332" s="379"/>
      <c r="AY332" s="379"/>
      <c r="AZ332" s="379"/>
      <c r="BA332" s="379"/>
      <c r="BB332" s="379"/>
      <c r="BC332" s="379"/>
      <c r="BD332" s="379"/>
      <c r="BE332" s="379"/>
      <c r="BF332" s="379"/>
      <c r="BG332" s="379"/>
      <c r="BH332" s="379"/>
      <c r="BI332" s="379"/>
      <c r="BJ332" s="379"/>
      <c r="BK332" s="379"/>
      <c r="BL332" s="379"/>
      <c r="BM332" s="379"/>
      <c r="BN332" s="379"/>
      <c r="BO332" s="379"/>
      <c r="BP332" s="379"/>
      <c r="BQ332" s="379"/>
      <c r="BR332" s="379"/>
      <c r="BS332" s="379"/>
      <c r="BT332" s="379"/>
      <c r="BU332" s="379"/>
      <c r="BV332" s="379"/>
      <c r="BW332" s="379"/>
      <c r="BX332" s="379"/>
      <c r="BY332" s="379"/>
      <c r="BZ332" s="379"/>
      <c r="CA332" s="379"/>
      <c r="CB332" s="379"/>
      <c r="CC332" s="379"/>
      <c r="CD332" s="379"/>
      <c r="CE332" s="379"/>
      <c r="CF332" s="379"/>
      <c r="CG332" s="379"/>
      <c r="CH332" s="379"/>
      <c r="CI332" s="379"/>
      <c r="CJ332" s="379"/>
      <c r="CK332" s="379"/>
      <c r="CL332" s="379"/>
      <c r="CM332" s="379"/>
      <c r="CN332" s="379"/>
      <c r="CO332" s="379"/>
      <c r="CP332" s="379"/>
      <c r="CQ332" s="379"/>
      <c r="CR332" s="379"/>
      <c r="CS332" s="379"/>
      <c r="CT332" s="379"/>
      <c r="CU332" s="379"/>
      <c r="CV332" s="379"/>
      <c r="CW332" s="379"/>
      <c r="CX332" s="379"/>
      <c r="CY332" s="379"/>
      <c r="CZ332" s="379"/>
      <c r="DA332" s="379"/>
      <c r="DB332" s="379"/>
      <c r="DC332" s="379"/>
      <c r="DD332" s="379"/>
      <c r="DE332" s="379"/>
      <c r="DF332" s="379"/>
      <c r="DG332" s="379"/>
      <c r="DH332" s="379"/>
      <c r="DI332" s="379"/>
      <c r="DJ332" s="379"/>
      <c r="DK332" s="379"/>
      <c r="DL332" s="379"/>
      <c r="DM332" s="379"/>
      <c r="DN332" s="379"/>
      <c r="DO332" s="379"/>
      <c r="DP332" s="379"/>
      <c r="DQ332" s="379"/>
      <c r="DR332" s="379"/>
      <c r="DS332" s="379"/>
      <c r="DT332" s="379"/>
      <c r="DU332" s="379"/>
      <c r="DV332" s="379"/>
      <c r="DW332" s="379"/>
      <c r="DX332" s="379"/>
      <c r="DY332" s="379"/>
      <c r="DZ332" s="379"/>
      <c r="EA332" s="379"/>
      <c r="EB332" s="379"/>
      <c r="EC332" s="379"/>
      <c r="ED332" s="379"/>
      <c r="EE332" s="379"/>
      <c r="EF332" s="379"/>
      <c r="EG332" s="379"/>
      <c r="EH332" s="379"/>
      <c r="EI332" s="379"/>
      <c r="EJ332" s="379"/>
      <c r="EK332" s="379"/>
      <c r="EL332" s="379"/>
      <c r="EM332" s="379"/>
      <c r="EN332" s="379"/>
      <c r="EO332" s="379"/>
      <c r="EP332" s="379"/>
      <c r="EQ332" s="379"/>
      <c r="ER332" s="379"/>
      <c r="ES332" s="379"/>
      <c r="ET332" s="379"/>
      <c r="EU332" s="379"/>
      <c r="EV332" s="379"/>
      <c r="EW332" s="379"/>
      <c r="EX332" s="379"/>
      <c r="EY332" s="379"/>
      <c r="EZ332" s="379"/>
      <c r="FA332" s="379"/>
      <c r="FB332" s="379"/>
      <c r="FC332" s="379"/>
      <c r="FD332" s="379"/>
      <c r="FE332" s="379"/>
      <c r="FF332" s="379"/>
      <c r="FG332" s="379"/>
      <c r="FH332" s="379"/>
      <c r="FI332" s="379"/>
      <c r="FJ332" s="379"/>
      <c r="FK332" s="379"/>
      <c r="FL332" s="379"/>
      <c r="FM332" s="379"/>
      <c r="FN332" s="379"/>
      <c r="FO332" s="379"/>
      <c r="FP332" s="379"/>
      <c r="FQ332" s="379"/>
      <c r="FR332" s="379"/>
      <c r="FS332" s="379"/>
      <c r="FT332" s="379"/>
      <c r="FU332" s="379"/>
      <c r="FV332" s="379"/>
      <c r="FW332" s="379"/>
      <c r="FX332" s="379"/>
      <c r="FY332" s="379"/>
      <c r="FZ332" s="379"/>
      <c r="GA332" s="379"/>
      <c r="GB332" s="379"/>
      <c r="GC332" s="379"/>
      <c r="GD332" s="379"/>
      <c r="GE332" s="379"/>
      <c r="GF332" s="379"/>
      <c r="GG332" s="379"/>
      <c r="GH332" s="379"/>
      <c r="GI332" s="379"/>
      <c r="GJ332" s="379"/>
      <c r="GK332" s="379"/>
      <c r="GL332" s="379"/>
      <c r="GM332" s="379"/>
      <c r="GN332" s="379"/>
      <c r="GO332" s="379"/>
      <c r="GP332" s="379"/>
      <c r="GQ332" s="379"/>
      <c r="GR332" s="379"/>
      <c r="GS332" s="379"/>
      <c r="GT332" s="379"/>
      <c r="GU332" s="379"/>
      <c r="GV332" s="379"/>
      <c r="GW332" s="379"/>
      <c r="GX332" s="379"/>
      <c r="GY332" s="379"/>
      <c r="GZ332" s="379"/>
      <c r="HA332" s="379"/>
      <c r="HB332" s="379"/>
      <c r="HC332" s="379"/>
      <c r="HD332" s="379"/>
      <c r="HE332" s="379"/>
      <c r="HF332" s="379"/>
      <c r="HG332" s="379"/>
      <c r="HH332" s="379"/>
      <c r="HI332" s="379"/>
      <c r="HJ332" s="379"/>
      <c r="HK332" s="379"/>
      <c r="HL332" s="379"/>
      <c r="HM332" s="379"/>
      <c r="HN332" s="379"/>
      <c r="HO332" s="379"/>
      <c r="HP332" s="379"/>
      <c r="HQ332" s="379"/>
      <c r="HR332" s="379"/>
      <c r="HS332" s="379"/>
      <c r="HT332" s="379"/>
      <c r="HU332" s="379"/>
      <c r="HV332" s="379"/>
      <c r="HW332" s="379"/>
      <c r="HX332" s="379"/>
      <c r="HY332" s="379"/>
      <c r="HZ332" s="379"/>
      <c r="IA332" s="379"/>
      <c r="IB332" s="379"/>
      <c r="IC332" s="379"/>
      <c r="ID332" s="379"/>
      <c r="IE332" s="379"/>
      <c r="IF332" s="379"/>
      <c r="IG332" s="379"/>
      <c r="IH332" s="379"/>
      <c r="II332" s="379"/>
      <c r="IJ332" s="379"/>
      <c r="IK332" s="379"/>
      <c r="IL332" s="379"/>
      <c r="IM332" s="379"/>
      <c r="IN332" s="379"/>
      <c r="IO332" s="379"/>
      <c r="IP332" s="379"/>
      <c r="IQ332" s="379"/>
      <c r="IR332" s="379"/>
      <c r="IS332" s="379"/>
      <c r="IT332" s="379"/>
      <c r="IU332" s="379"/>
      <c r="IV332" s="379"/>
      <c r="IW332" s="379"/>
      <c r="IX332" s="379"/>
      <c r="IY332" s="379"/>
      <c r="IZ332" s="379"/>
      <c r="JA332" s="379"/>
      <c r="JB332" s="379"/>
      <c r="JC332" s="379"/>
      <c r="JD332" s="379"/>
      <c r="JE332" s="379"/>
      <c r="JF332" s="379"/>
      <c r="JG332" s="379"/>
      <c r="JH332" s="379"/>
      <c r="JI332" s="379"/>
      <c r="JJ332" s="379"/>
      <c r="JK332" s="379"/>
      <c r="JL332" s="379"/>
      <c r="JM332" s="379"/>
      <c r="JN332" s="379"/>
      <c r="JO332" s="379"/>
      <c r="JP332" s="379"/>
      <c r="JQ332" s="379"/>
      <c r="JR332" s="379"/>
      <c r="JS332" s="379"/>
      <c r="JT332" s="379"/>
      <c r="JU332" s="379"/>
      <c r="JV332" s="379"/>
      <c r="JW332" s="379"/>
      <c r="JX332" s="379"/>
      <c r="JY332" s="379"/>
      <c r="JZ332" s="379"/>
      <c r="KA332" s="379"/>
      <c r="KB332" s="379"/>
      <c r="KC332" s="379"/>
      <c r="KD332" s="379"/>
      <c r="KE332" s="379"/>
      <c r="KF332" s="379"/>
      <c r="KG332" s="379"/>
      <c r="KH332" s="379"/>
      <c r="KI332" s="379"/>
      <c r="KJ332" s="379"/>
      <c r="KK332" s="379"/>
      <c r="KL332" s="379"/>
      <c r="KM332" s="379"/>
      <c r="KN332" s="379"/>
      <c r="KO332" s="379"/>
      <c r="KP332" s="379"/>
      <c r="KQ332" s="379"/>
      <c r="KR332" s="379"/>
      <c r="KS332" s="379"/>
      <c r="KT332" s="379"/>
      <c r="KU332" s="379"/>
      <c r="KV332" s="379"/>
      <c r="KW332" s="379"/>
      <c r="KX332" s="379"/>
      <c r="KY332" s="379"/>
      <c r="KZ332" s="379"/>
      <c r="LA332" s="379"/>
      <c r="LB332" s="379"/>
      <c r="LC332" s="379"/>
      <c r="LD332" s="379"/>
      <c r="LE332" s="379"/>
      <c r="LF332" s="379"/>
      <c r="LG332" s="379"/>
      <c r="LH332" s="379"/>
      <c r="LI332" s="379"/>
      <c r="LJ332" s="379"/>
      <c r="LK332" s="379"/>
      <c r="LL332" s="379"/>
      <c r="LM332" s="379"/>
      <c r="LN332" s="379"/>
      <c r="LO332" s="379"/>
      <c r="LP332" s="379"/>
      <c r="LQ332" s="379"/>
      <c r="LR332" s="379"/>
      <c r="LS332" s="379"/>
      <c r="LT332" s="379"/>
      <c r="LU332" s="379"/>
      <c r="LV332" s="379"/>
      <c r="LW332" s="379"/>
      <c r="LX332" s="379"/>
      <c r="LY332" s="379"/>
      <c r="LZ332" s="379"/>
      <c r="MA332" s="379"/>
      <c r="MB332" s="379"/>
      <c r="MC332" s="379"/>
      <c r="MD332" s="379"/>
      <c r="ME332" s="379"/>
      <c r="MF332" s="379"/>
      <c r="MG332" s="379"/>
      <c r="MH332" s="379"/>
      <c r="MI332" s="379"/>
      <c r="MJ332" s="379"/>
      <c r="MK332" s="379"/>
      <c r="ML332" s="379"/>
      <c r="MM332" s="379"/>
      <c r="MN332" s="379"/>
      <c r="MO332" s="379"/>
      <c r="MP332" s="379"/>
      <c r="MQ332" s="379"/>
      <c r="MR332" s="379"/>
      <c r="MS332" s="379"/>
      <c r="MT332" s="379"/>
      <c r="MU332" s="379"/>
      <c r="MV332" s="379"/>
      <c r="MW332" s="379"/>
      <c r="MX332" s="379"/>
      <c r="MY332" s="379"/>
      <c r="MZ332" s="379"/>
      <c r="NA332" s="379"/>
      <c r="NB332" s="379"/>
      <c r="NC332" s="379"/>
      <c r="ND332" s="379"/>
      <c r="NE332" s="379"/>
      <c r="NF332" s="379"/>
      <c r="NG332" s="379"/>
      <c r="NH332" s="379"/>
      <c r="NI332" s="379"/>
      <c r="NJ332" s="379"/>
      <c r="NK332" s="379"/>
      <c r="NL332" s="379"/>
      <c r="NM332" s="379"/>
      <c r="NN332" s="379"/>
      <c r="NO332" s="379"/>
      <c r="NP332" s="379"/>
      <c r="NQ332" s="379"/>
      <c r="NR332" s="379"/>
      <c r="NS332" s="379"/>
      <c r="NT332" s="379"/>
      <c r="NU332" s="379"/>
      <c r="NV332" s="379"/>
      <c r="NW332" s="379"/>
      <c r="NX332" s="379"/>
      <c r="NY332" s="379"/>
      <c r="NZ332" s="379"/>
      <c r="OA332" s="379"/>
      <c r="OB332" s="379"/>
      <c r="OC332" s="379"/>
      <c r="OD332" s="379"/>
      <c r="OE332" s="379"/>
      <c r="OF332" s="379"/>
      <c r="OG332" s="379"/>
      <c r="OH332" s="379"/>
      <c r="OI332" s="379"/>
      <c r="OJ332" s="379"/>
      <c r="OK332" s="379"/>
      <c r="OL332" s="379"/>
      <c r="OM332" s="379"/>
      <c r="ON332" s="379"/>
      <c r="OO332" s="379"/>
      <c r="OP332" s="379"/>
      <c r="OQ332" s="379"/>
      <c r="OR332" s="379"/>
      <c r="OS332" s="379"/>
      <c r="OT332" s="379"/>
      <c r="OU332" s="379"/>
      <c r="OV332" s="379"/>
      <c r="OW332" s="379"/>
      <c r="OX332" s="379"/>
      <c r="OY332" s="379"/>
      <c r="OZ332" s="379"/>
      <c r="PA332" s="379"/>
      <c r="PB332" s="379"/>
      <c r="PC332" s="379"/>
      <c r="PD332" s="379"/>
      <c r="PE332" s="379"/>
      <c r="PF332" s="379"/>
      <c r="PG332" s="379"/>
      <c r="PH332" s="379"/>
      <c r="PI332" s="379"/>
      <c r="PJ332" s="379"/>
      <c r="PK332" s="379"/>
      <c r="PL332" s="379"/>
      <c r="PM332" s="379"/>
      <c r="PN332" s="379"/>
      <c r="PO332" s="379"/>
      <c r="PP332" s="379"/>
      <c r="PQ332" s="379"/>
      <c r="PR332" s="379"/>
      <c r="PS332" s="379"/>
      <c r="PT332" s="379"/>
      <c r="PU332" s="379"/>
      <c r="PV332" s="379"/>
      <c r="PW332" s="379"/>
      <c r="PX332" s="379"/>
      <c r="PY332" s="379"/>
      <c r="PZ332" s="379"/>
      <c r="QA332" s="379"/>
      <c r="QB332" s="379"/>
      <c r="QC332" s="379"/>
      <c r="QD332" s="379"/>
      <c r="QE332" s="379"/>
      <c r="QF332" s="379"/>
      <c r="QG332" s="379"/>
      <c r="QH332" s="379"/>
      <c r="QI332" s="379"/>
      <c r="QJ332" s="379"/>
      <c r="QK332" s="379"/>
      <c r="QL332" s="379"/>
      <c r="QM332" s="379"/>
      <c r="QN332" s="379"/>
      <c r="QO332" s="379"/>
      <c r="QP332" s="379"/>
      <c r="QQ332" s="379"/>
      <c r="QR332" s="379"/>
      <c r="QS332" s="379"/>
      <c r="QT332" s="379"/>
      <c r="QU332" s="379"/>
      <c r="QV332" s="379"/>
      <c r="QW332" s="379"/>
      <c r="QX332" s="379"/>
      <c r="QY332" s="379"/>
      <c r="QZ332" s="379"/>
      <c r="RA332" s="379"/>
      <c r="RB332" s="379"/>
      <c r="RC332" s="379"/>
      <c r="RD332" s="379"/>
      <c r="RE332" s="379"/>
      <c r="RF332" s="379"/>
      <c r="RG332" s="379"/>
      <c r="RH332" s="379"/>
      <c r="RI332" s="379"/>
      <c r="RJ332" s="379"/>
      <c r="RK332" s="379"/>
      <c r="RL332" s="379"/>
      <c r="RM332" s="379"/>
      <c r="RN332" s="379"/>
      <c r="RO332" s="379"/>
      <c r="RP332" s="379"/>
      <c r="RQ332" s="379"/>
      <c r="RR332" s="379"/>
      <c r="RS332" s="379"/>
      <c r="RT332" s="379"/>
      <c r="RU332" s="379"/>
      <c r="RV332" s="379"/>
      <c r="RW332" s="379"/>
      <c r="RX332" s="379"/>
      <c r="RY332" s="379"/>
      <c r="RZ332" s="379"/>
      <c r="SA332" s="379"/>
      <c r="SB332" s="379"/>
      <c r="SC332" s="379"/>
      <c r="SD332" s="379"/>
      <c r="SE332" s="379"/>
      <c r="SF332" s="379"/>
      <c r="SG332" s="379"/>
      <c r="SH332" s="379"/>
      <c r="SI332" s="379"/>
      <c r="SJ332" s="379"/>
      <c r="SK332" s="379"/>
      <c r="SL332" s="379"/>
      <c r="SM332" s="379"/>
      <c r="SN332" s="379"/>
      <c r="SO332" s="379"/>
      <c r="SP332" s="379"/>
      <c r="SQ332" s="379"/>
      <c r="SR332" s="379"/>
      <c r="SS332" s="379"/>
      <c r="ST332" s="379"/>
      <c r="SU332" s="379"/>
      <c r="SV332" s="379"/>
      <c r="SW332" s="379"/>
      <c r="SX332" s="379"/>
      <c r="SY332" s="379"/>
      <c r="SZ332" s="379"/>
      <c r="TA332" s="379"/>
      <c r="TB332" s="379"/>
      <c r="TC332" s="379"/>
      <c r="TD332" s="379"/>
      <c r="TE332" s="379"/>
      <c r="TF332" s="379"/>
      <c r="TG332" s="379"/>
      <c r="TH332" s="379"/>
      <c r="TI332" s="379"/>
      <c r="TJ332" s="379"/>
      <c r="TK332" s="379"/>
      <c r="TL332" s="379"/>
      <c r="TM332" s="379"/>
      <c r="TN332" s="379"/>
      <c r="TO332" s="379"/>
      <c r="TP332" s="379"/>
      <c r="TQ332" s="379"/>
      <c r="TR332" s="379"/>
      <c r="TS332" s="379"/>
      <c r="TT332" s="379"/>
      <c r="TU332" s="379"/>
      <c r="TV332" s="379"/>
      <c r="TW332" s="379"/>
      <c r="TX332" s="379"/>
      <c r="TY332" s="379"/>
      <c r="TZ332" s="379"/>
      <c r="UA332" s="379"/>
      <c r="UB332" s="379"/>
      <c r="UC332" s="379"/>
      <c r="UD332" s="379"/>
      <c r="UE332" s="379"/>
      <c r="UF332" s="379"/>
      <c r="UG332" s="379"/>
      <c r="UH332" s="379"/>
      <c r="UI332" s="379"/>
      <c r="UJ332" s="379"/>
      <c r="UK332" s="379"/>
      <c r="UL332" s="379"/>
      <c r="UM332" s="379"/>
      <c r="UN332" s="379"/>
      <c r="UO332" s="379"/>
      <c r="UP332" s="379"/>
      <c r="UQ332" s="379"/>
      <c r="UR332" s="379"/>
      <c r="US332" s="379"/>
      <c r="UT332" s="379"/>
      <c r="UU332" s="379"/>
      <c r="UV332" s="379"/>
      <c r="UW332" s="379"/>
      <c r="UX332" s="379"/>
      <c r="UY332" s="379"/>
      <c r="UZ332" s="379"/>
      <c r="VA332" s="379"/>
      <c r="VB332" s="379"/>
      <c r="VC332" s="379"/>
      <c r="VD332" s="379"/>
      <c r="VE332" s="379"/>
      <c r="VF332" s="379"/>
      <c r="VG332" s="379"/>
      <c r="VH332" s="379"/>
      <c r="VI332" s="379"/>
      <c r="VJ332" s="379"/>
      <c r="VK332" s="379"/>
      <c r="VL332" s="379"/>
      <c r="VM332" s="379"/>
      <c r="VN332" s="379"/>
      <c r="VO332" s="379"/>
      <c r="VP332" s="379"/>
      <c r="VQ332" s="379"/>
      <c r="VR332" s="379"/>
      <c r="VS332" s="379"/>
      <c r="VT332" s="379"/>
      <c r="VU332" s="379"/>
      <c r="VV332" s="379"/>
      <c r="VW332" s="379"/>
      <c r="VX332" s="379"/>
      <c r="VY332" s="379"/>
      <c r="VZ332" s="379"/>
      <c r="WA332" s="379"/>
      <c r="WB332" s="379"/>
      <c r="WC332" s="379"/>
      <c r="WD332" s="379"/>
      <c r="WE332" s="379"/>
      <c r="WF332" s="379"/>
      <c r="WG332" s="379"/>
      <c r="WH332" s="379"/>
      <c r="WI332" s="379"/>
      <c r="WJ332" s="379"/>
      <c r="WK332" s="379"/>
      <c r="WL332" s="379"/>
      <c r="WM332" s="379"/>
      <c r="WN332" s="379"/>
      <c r="WO332" s="379"/>
      <c r="WP332" s="379"/>
      <c r="WQ332" s="379"/>
      <c r="WR332" s="379"/>
      <c r="WS332" s="379"/>
      <c r="WT332" s="379"/>
      <c r="WU332" s="379"/>
      <c r="WV332" s="379"/>
      <c r="WW332" s="379"/>
      <c r="WX332" s="379"/>
      <c r="WY332" s="379"/>
      <c r="WZ332" s="379"/>
      <c r="XA332" s="379"/>
      <c r="XB332" s="379"/>
      <c r="XC332" s="379"/>
      <c r="XD332" s="379"/>
      <c r="XE332" s="379"/>
      <c r="XF332" s="379"/>
      <c r="XG332" s="379"/>
      <c r="XH332" s="379"/>
      <c r="XI332" s="379"/>
      <c r="XJ332" s="379"/>
      <c r="XK332" s="379"/>
      <c r="XL332" s="379"/>
      <c r="XM332" s="379"/>
      <c r="XN332" s="379"/>
      <c r="XO332" s="379"/>
      <c r="XP332" s="379"/>
      <c r="XQ332" s="379"/>
      <c r="XR332" s="379"/>
      <c r="XS332" s="379"/>
      <c r="XT332" s="379"/>
      <c r="XU332" s="379"/>
      <c r="XV332" s="379"/>
      <c r="XW332" s="379"/>
      <c r="XX332" s="379"/>
      <c r="XY332" s="379"/>
      <c r="XZ332" s="379"/>
      <c r="YA332" s="379"/>
      <c r="YB332" s="379"/>
      <c r="YC332" s="379"/>
      <c r="YD332" s="379"/>
      <c r="YE332" s="379"/>
      <c r="YF332" s="379"/>
      <c r="YG332" s="379"/>
      <c r="YH332" s="379"/>
      <c r="YI332" s="379"/>
      <c r="YJ332" s="379"/>
      <c r="YK332" s="379"/>
      <c r="YL332" s="379"/>
      <c r="YM332" s="379"/>
      <c r="YN332" s="379"/>
      <c r="YO332" s="379"/>
      <c r="YP332" s="379"/>
      <c r="YQ332" s="379"/>
      <c r="YR332" s="379"/>
      <c r="YS332" s="379"/>
      <c r="YT332" s="379"/>
      <c r="YU332" s="379"/>
      <c r="YV332" s="379"/>
      <c r="YW332" s="379"/>
      <c r="YX332" s="379"/>
      <c r="YY332" s="379"/>
      <c r="YZ332" s="379"/>
      <c r="ZA332" s="379"/>
      <c r="ZB332" s="379"/>
      <c r="ZC332" s="379"/>
      <c r="ZD332" s="379"/>
      <c r="ZE332" s="379"/>
      <c r="ZF332" s="379"/>
      <c r="ZG332" s="379"/>
      <c r="ZH332" s="379"/>
      <c r="ZI332" s="379"/>
      <c r="ZJ332" s="379"/>
      <c r="ZK332" s="379"/>
      <c r="ZL332" s="379"/>
      <c r="ZM332" s="379"/>
      <c r="ZN332" s="379"/>
      <c r="ZO332" s="379"/>
      <c r="ZP332" s="379"/>
      <c r="ZQ332" s="379"/>
      <c r="ZR332" s="379"/>
      <c r="ZS332" s="379"/>
      <c r="ZT332" s="379"/>
      <c r="ZU332" s="379"/>
      <c r="ZV332" s="379"/>
      <c r="ZW332" s="379"/>
      <c r="ZX332" s="379"/>
      <c r="ZY332" s="379"/>
      <c r="ZZ332" s="379"/>
      <c r="AAA332" s="379"/>
      <c r="AAB332" s="379"/>
      <c r="AAC332" s="379"/>
      <c r="AAD332" s="379"/>
      <c r="AAE332" s="379"/>
      <c r="AAF332" s="379"/>
      <c r="AAG332" s="379"/>
      <c r="AAH332" s="379"/>
      <c r="AAI332" s="379"/>
      <c r="AAJ332" s="379"/>
      <c r="AAK332" s="379"/>
      <c r="AAL332" s="379"/>
      <c r="AAM332" s="379"/>
      <c r="AAN332" s="379"/>
      <c r="AAO332" s="379"/>
      <c r="AAP332" s="379"/>
      <c r="AAQ332" s="379"/>
      <c r="AAR332" s="379"/>
      <c r="AAS332" s="379"/>
      <c r="AAT332" s="379"/>
      <c r="AAU332" s="379"/>
      <c r="AAV332" s="379"/>
      <c r="AAW332" s="379"/>
      <c r="AAX332" s="379"/>
      <c r="AAY332" s="379"/>
      <c r="AAZ332" s="379"/>
      <c r="ABA332" s="379"/>
      <c r="ABB332" s="379"/>
      <c r="ABC332" s="379"/>
      <c r="ABD332" s="379"/>
      <c r="ABE332" s="379"/>
      <c r="ABF332" s="379"/>
      <c r="ABG332" s="379"/>
      <c r="ABH332" s="379"/>
      <c r="ABI332" s="379"/>
      <c r="ABJ332" s="379"/>
      <c r="ABK332" s="379"/>
      <c r="ABL332" s="379"/>
      <c r="ABM332" s="379"/>
      <c r="ABN332" s="379"/>
      <c r="ABO332" s="379"/>
      <c r="ABP332" s="379"/>
      <c r="ABQ332" s="379"/>
      <c r="ABR332" s="379"/>
      <c r="ABS332" s="379"/>
      <c r="ABT332" s="379"/>
      <c r="ABU332" s="379"/>
      <c r="ABV332" s="379"/>
      <c r="ABW332" s="379"/>
      <c r="ABX332" s="379"/>
      <c r="ABY332" s="379"/>
      <c r="ABZ332" s="379"/>
      <c r="ACA332" s="379"/>
      <c r="ACB332" s="379"/>
      <c r="ACC332" s="379"/>
      <c r="ACD332" s="379"/>
      <c r="ACE332" s="379"/>
      <c r="ACF332" s="379"/>
      <c r="ACG332" s="379"/>
      <c r="ACH332" s="379"/>
      <c r="ACI332" s="379"/>
      <c r="ACJ332" s="379"/>
      <c r="ACK332" s="379"/>
      <c r="ACL332" s="379"/>
      <c r="ACM332" s="379"/>
      <c r="ACN332" s="379"/>
      <c r="ACO332" s="379"/>
      <c r="ACP332" s="379"/>
      <c r="ACQ332" s="379"/>
      <c r="ACR332" s="379"/>
      <c r="ACS332" s="379"/>
      <c r="ACT332" s="379"/>
      <c r="ACU332" s="379"/>
      <c r="ACV332" s="379"/>
      <c r="ACW332" s="379"/>
      <c r="ACX332" s="379"/>
      <c r="ACY332" s="379"/>
      <c r="ACZ332" s="379"/>
      <c r="ADA332" s="379"/>
      <c r="ADB332" s="379"/>
      <c r="ADC332" s="379"/>
      <c r="ADD332" s="379"/>
      <c r="ADE332" s="379"/>
      <c r="ADF332" s="379"/>
      <c r="ADG332" s="379"/>
      <c r="ADH332" s="379"/>
      <c r="ADI332" s="379"/>
      <c r="ADJ332" s="379"/>
      <c r="ADK332" s="379"/>
      <c r="ADL332" s="379"/>
      <c r="ADM332" s="379"/>
      <c r="ADN332" s="379"/>
      <c r="ADO332" s="379"/>
      <c r="ADP332" s="379"/>
      <c r="ADQ332" s="379"/>
      <c r="ADR332" s="379"/>
      <c r="ADS332" s="379"/>
      <c r="ADT332" s="379"/>
      <c r="ADU332" s="379"/>
      <c r="ADV332" s="379"/>
      <c r="ADW332" s="379"/>
      <c r="ADX332" s="379"/>
      <c r="ADY332" s="379"/>
      <c r="ADZ332" s="379"/>
      <c r="AEA332" s="379"/>
      <c r="AEB332" s="379"/>
      <c r="AEC332" s="379"/>
      <c r="AED332" s="379"/>
      <c r="AEE332" s="379"/>
      <c r="AEF332" s="379"/>
      <c r="AEG332" s="379"/>
      <c r="AEH332" s="379"/>
      <c r="AEI332" s="379"/>
      <c r="AEJ332" s="379"/>
      <c r="AEK332" s="379"/>
      <c r="AEL332" s="379"/>
      <c r="AEM332" s="379"/>
      <c r="AEN332" s="379"/>
      <c r="AEO332" s="379"/>
      <c r="AEP332" s="379"/>
      <c r="AEQ332" s="379"/>
      <c r="AER332" s="379"/>
      <c r="AES332" s="379"/>
      <c r="AET332" s="379"/>
      <c r="AEU332" s="379"/>
      <c r="AEV332" s="379"/>
      <c r="AEW332" s="379"/>
      <c r="AEX332" s="379"/>
      <c r="AEY332" s="379"/>
      <c r="AEZ332" s="379"/>
      <c r="AFA332" s="379"/>
      <c r="AFB332" s="379"/>
      <c r="AFC332" s="379"/>
      <c r="AFD332" s="379"/>
      <c r="AFE332" s="379"/>
      <c r="AFF332" s="379"/>
      <c r="AFG332" s="379"/>
      <c r="AFH332" s="379"/>
      <c r="AFI332" s="379"/>
      <c r="AFJ332" s="379"/>
      <c r="AFK332" s="379"/>
      <c r="AFL332" s="379"/>
      <c r="AFM332" s="379"/>
      <c r="AFN332" s="379"/>
      <c r="AFO332" s="379"/>
      <c r="AFP332" s="379"/>
      <c r="AFQ332" s="379"/>
      <c r="AFR332" s="379"/>
      <c r="AFS332" s="379"/>
      <c r="AFT332" s="379"/>
      <c r="AFU332" s="379"/>
      <c r="AFV332" s="379"/>
      <c r="AFW332" s="379"/>
      <c r="AFX332" s="379"/>
      <c r="AFY332" s="379"/>
      <c r="AFZ332" s="379"/>
      <c r="AGA332" s="379"/>
      <c r="AGB332" s="379"/>
      <c r="AGC332" s="379"/>
      <c r="AGD332" s="379"/>
      <c r="AGE332" s="379"/>
      <c r="AGF332" s="379"/>
      <c r="AGG332" s="379"/>
      <c r="AGH332" s="379"/>
      <c r="AGI332" s="379"/>
      <c r="AGJ332" s="379"/>
      <c r="AGK332" s="379"/>
      <c r="AGL332" s="379"/>
      <c r="AGM332" s="379"/>
      <c r="AGN332" s="379"/>
      <c r="AGO332" s="379"/>
      <c r="AGP332" s="379"/>
      <c r="AGQ332" s="379"/>
      <c r="AGR332" s="379"/>
      <c r="AGS332" s="379"/>
      <c r="AGT332" s="379"/>
      <c r="AGU332" s="379"/>
      <c r="AGV332" s="379"/>
      <c r="AGW332" s="379"/>
      <c r="AGX332" s="379"/>
      <c r="AGY332" s="379"/>
      <c r="AGZ332" s="379"/>
      <c r="AHA332" s="379"/>
      <c r="AHB332" s="379"/>
      <c r="AHC332" s="379"/>
      <c r="AHD332" s="379"/>
      <c r="AHE332" s="379"/>
      <c r="AHF332" s="379"/>
      <c r="AHG332" s="379"/>
      <c r="AHH332" s="379"/>
      <c r="AHI332" s="379"/>
      <c r="AHJ332" s="379"/>
      <c r="AHK332" s="379"/>
      <c r="AHL332" s="379"/>
      <c r="AHM332" s="379"/>
      <c r="AHN332" s="379"/>
      <c r="AHO332" s="379"/>
      <c r="AHP332" s="379"/>
      <c r="AHQ332" s="379"/>
      <c r="AHR332" s="379"/>
      <c r="AHS332" s="379"/>
      <c r="AHT332" s="379"/>
      <c r="AHU332" s="379"/>
      <c r="AHV332" s="379"/>
      <c r="AHW332" s="379"/>
      <c r="AHX332" s="379"/>
      <c r="AHY332" s="379"/>
      <c r="AHZ332" s="379"/>
      <c r="AIA332" s="379"/>
      <c r="AIB332" s="379"/>
      <c r="AIC332" s="379"/>
      <c r="AID332" s="379"/>
      <c r="AIE332" s="379"/>
      <c r="AIF332" s="379"/>
      <c r="AIG332" s="379"/>
      <c r="AIH332" s="379"/>
      <c r="AII332" s="379"/>
      <c r="AIJ332" s="379"/>
      <c r="AIK332" s="379"/>
      <c r="AIL332" s="379"/>
      <c r="AIM332" s="379"/>
      <c r="AIN332" s="379"/>
      <c r="AIO332" s="379"/>
      <c r="AIP332" s="379"/>
      <c r="AIQ332" s="379"/>
      <c r="AIR332" s="379"/>
      <c r="AIS332" s="379"/>
      <c r="AIT332" s="379"/>
      <c r="AIU332" s="379"/>
      <c r="AIV332" s="379"/>
      <c r="AIW332" s="379"/>
      <c r="AIX332" s="379"/>
      <c r="AIY332" s="379"/>
      <c r="AIZ332" s="379"/>
      <c r="AJA332" s="379"/>
      <c r="AJB332" s="379"/>
      <c r="AJC332" s="379"/>
      <c r="AJD332" s="379"/>
      <c r="AJE332" s="379"/>
      <c r="AJF332" s="379"/>
      <c r="AJG332" s="379"/>
      <c r="AJH332" s="379"/>
      <c r="AJI332" s="379"/>
      <c r="AJJ332" s="379"/>
      <c r="AJK332" s="379"/>
      <c r="AJL332" s="379"/>
      <c r="AJM332" s="379"/>
      <c r="AJN332" s="379"/>
      <c r="AJO332" s="379"/>
      <c r="AJP332" s="379"/>
      <c r="AJQ332" s="379"/>
      <c r="AJR332" s="379"/>
      <c r="AJS332" s="379"/>
      <c r="AJT332" s="379"/>
      <c r="AJU332" s="379"/>
      <c r="AJV332" s="379"/>
      <c r="AJW332" s="379"/>
      <c r="AJX332" s="379"/>
      <c r="AJY332" s="379"/>
      <c r="AJZ332" s="379"/>
      <c r="AKA332" s="379"/>
      <c r="AKB332" s="379"/>
      <c r="AKC332" s="379"/>
      <c r="AKD332" s="379"/>
      <c r="AKE332" s="379"/>
      <c r="AKF332" s="379"/>
      <c r="AKG332" s="379"/>
      <c r="AKH332" s="379"/>
      <c r="AKI332" s="379"/>
      <c r="AKJ332" s="379"/>
      <c r="AKK332" s="379"/>
      <c r="AKL332" s="379"/>
      <c r="AKM332" s="379"/>
      <c r="AKN332" s="379"/>
      <c r="AKO332" s="379"/>
      <c r="AKP332" s="379"/>
      <c r="AKQ332" s="379"/>
      <c r="AKR332" s="379"/>
      <c r="AKS332" s="379"/>
      <c r="AKT332" s="379"/>
      <c r="AKU332" s="379"/>
      <c r="AKV332" s="379"/>
      <c r="AKW332" s="379"/>
      <c r="AKX332" s="379"/>
      <c r="AKY332" s="379"/>
      <c r="AKZ332" s="379"/>
      <c r="ALA332" s="379"/>
      <c r="ALB332" s="379"/>
      <c r="ALC332" s="379"/>
      <c r="ALD332" s="379"/>
      <c r="ALE332" s="379"/>
      <c r="ALF332" s="379"/>
      <c r="ALG332" s="379"/>
      <c r="ALH332" s="379"/>
      <c r="ALI332" s="379"/>
      <c r="ALJ332" s="379"/>
      <c r="ALK332" s="379"/>
      <c r="ALL332" s="379"/>
      <c r="ALM332" s="379"/>
      <c r="ALN332" s="379"/>
      <c r="ALO332" s="379"/>
      <c r="ALP332" s="379"/>
      <c r="ALQ332" s="379"/>
      <c r="ALR332" s="379"/>
      <c r="ALS332" s="379"/>
      <c r="ALT332" s="379"/>
      <c r="ALU332" s="379"/>
      <c r="ALV332" s="379"/>
      <c r="ALW332" s="379"/>
      <c r="ALX332" s="379"/>
      <c r="ALY332" s="379"/>
      <c r="ALZ332" s="379"/>
      <c r="AMA332" s="379"/>
      <c r="AMB332" s="379"/>
      <c r="AMC332" s="379"/>
      <c r="AMD332" s="379"/>
      <c r="AME332" s="379"/>
      <c r="AMF332" s="379"/>
      <c r="AMG332" s="379"/>
      <c r="AMH332" s="379"/>
      <c r="AMI332" s="379"/>
      <c r="AMJ332" s="379"/>
      <c r="AMK332" s="379"/>
      <c r="AML332" s="379"/>
      <c r="AMM332" s="379"/>
      <c r="AMN332" s="379"/>
      <c r="AMO332" s="379"/>
      <c r="AMP332" s="379"/>
      <c r="AMQ332" s="379"/>
      <c r="AMR332" s="379"/>
      <c r="AMS332" s="379"/>
      <c r="AMT332" s="379"/>
    </row>
    <row r="333" spans="1:1035" s="343" customFormat="1" ht="15" x14ac:dyDescent="0.25">
      <c r="A333" s="664">
        <v>45593</v>
      </c>
      <c r="B333" s="665">
        <v>1.5</v>
      </c>
      <c r="C333" s="666">
        <v>0.218</v>
      </c>
      <c r="D333" s="667">
        <v>45624</v>
      </c>
      <c r="E333" s="668">
        <v>0</v>
      </c>
      <c r="F333" s="668">
        <v>0.28899999999999998</v>
      </c>
      <c r="G333" s="669">
        <v>45654</v>
      </c>
      <c r="H333" s="665">
        <v>0</v>
      </c>
      <c r="I333" s="665">
        <v>0.20399999999999999</v>
      </c>
      <c r="J333" s="667">
        <v>45685</v>
      </c>
      <c r="K333" s="668">
        <v>8</v>
      </c>
      <c r="L333" s="670">
        <v>0.27600000000000002</v>
      </c>
      <c r="M333" s="671">
        <v>45716</v>
      </c>
      <c r="N333" s="665">
        <v>1.5</v>
      </c>
      <c r="O333" s="665">
        <v>0.20100000000000001</v>
      </c>
      <c r="P333" s="672">
        <v>45744</v>
      </c>
      <c r="Q333" s="673">
        <v>0</v>
      </c>
      <c r="R333" s="674">
        <v>0.29499999999999998</v>
      </c>
      <c r="S333" s="678">
        <v>45775</v>
      </c>
      <c r="T333" s="676">
        <v>0</v>
      </c>
      <c r="U333" s="688">
        <v>1.401</v>
      </c>
      <c r="V333" s="675">
        <v>45805</v>
      </c>
      <c r="W333" s="676">
        <v>0</v>
      </c>
      <c r="X333" s="677">
        <v>1.843</v>
      </c>
      <c r="Y333" s="678">
        <v>45836</v>
      </c>
      <c r="Z333" s="676">
        <v>0</v>
      </c>
      <c r="AA333" s="689">
        <v>0.77900000000000003</v>
      </c>
      <c r="AB333" s="679">
        <v>45866</v>
      </c>
      <c r="AC333" s="658"/>
      <c r="AD333" s="658"/>
      <c r="AE333" s="652">
        <v>0</v>
      </c>
      <c r="AF333" s="673">
        <v>0.29899999999999999</v>
      </c>
      <c r="AG333" s="681">
        <v>45897</v>
      </c>
      <c r="AH333" s="681"/>
      <c r="AI333" s="681"/>
      <c r="AJ333" s="381">
        <v>0</v>
      </c>
      <c r="AK333" s="381">
        <v>0.21</v>
      </c>
      <c r="AL333" s="383">
        <v>0.157</v>
      </c>
      <c r="AM333" s="686"/>
      <c r="AN333" s="686"/>
      <c r="AO333" s="683">
        <v>45928</v>
      </c>
      <c r="AP333" s="673">
        <v>0</v>
      </c>
      <c r="AQ333" s="684">
        <v>0.17799999999999999</v>
      </c>
      <c r="AR333" s="685"/>
      <c r="AS333" s="685"/>
      <c r="AT333" s="379"/>
      <c r="AU333" s="379"/>
      <c r="AV333" s="379"/>
      <c r="AW333" s="379"/>
      <c r="AX333" s="379"/>
      <c r="AY333" s="379"/>
      <c r="AZ333" s="379"/>
      <c r="BA333" s="379"/>
      <c r="BB333" s="379"/>
      <c r="BC333" s="379"/>
      <c r="BD333" s="379"/>
      <c r="BE333" s="379"/>
      <c r="BF333" s="379"/>
      <c r="BG333" s="379"/>
      <c r="BH333" s="379"/>
      <c r="BI333" s="379"/>
      <c r="BJ333" s="379"/>
      <c r="BK333" s="379"/>
      <c r="BL333" s="379"/>
      <c r="BM333" s="379"/>
      <c r="BN333" s="379"/>
      <c r="BO333" s="379"/>
      <c r="BP333" s="379"/>
      <c r="BQ333" s="379"/>
      <c r="BR333" s="379"/>
      <c r="BS333" s="379"/>
      <c r="BT333" s="379"/>
      <c r="BU333" s="379"/>
      <c r="BV333" s="379"/>
      <c r="BW333" s="379"/>
      <c r="BX333" s="379"/>
      <c r="BY333" s="379"/>
      <c r="BZ333" s="379"/>
      <c r="CA333" s="379"/>
      <c r="CB333" s="379"/>
      <c r="CC333" s="379"/>
      <c r="CD333" s="379"/>
      <c r="CE333" s="379"/>
      <c r="CF333" s="379"/>
      <c r="CG333" s="379"/>
      <c r="CH333" s="379"/>
      <c r="CI333" s="379"/>
      <c r="CJ333" s="379"/>
      <c r="CK333" s="379"/>
      <c r="CL333" s="379"/>
      <c r="CM333" s="379"/>
      <c r="CN333" s="379"/>
      <c r="CO333" s="379"/>
      <c r="CP333" s="379"/>
      <c r="CQ333" s="379"/>
      <c r="CR333" s="379"/>
      <c r="CS333" s="379"/>
      <c r="CT333" s="379"/>
      <c r="CU333" s="379"/>
      <c r="CV333" s="379"/>
      <c r="CW333" s="379"/>
      <c r="CX333" s="379"/>
      <c r="CY333" s="379"/>
      <c r="CZ333" s="379"/>
      <c r="DA333" s="379"/>
      <c r="DB333" s="379"/>
      <c r="DC333" s="379"/>
      <c r="DD333" s="379"/>
      <c r="DE333" s="379"/>
      <c r="DF333" s="379"/>
      <c r="DG333" s="379"/>
      <c r="DH333" s="379"/>
      <c r="DI333" s="379"/>
      <c r="DJ333" s="379"/>
      <c r="DK333" s="379"/>
      <c r="DL333" s="379"/>
      <c r="DM333" s="379"/>
      <c r="DN333" s="379"/>
      <c r="DO333" s="379"/>
      <c r="DP333" s="379"/>
      <c r="DQ333" s="379"/>
      <c r="DR333" s="379"/>
      <c r="DS333" s="379"/>
      <c r="DT333" s="379"/>
      <c r="DU333" s="379"/>
      <c r="DV333" s="379"/>
      <c r="DW333" s="379"/>
      <c r="DX333" s="379"/>
      <c r="DY333" s="379"/>
      <c r="DZ333" s="379"/>
      <c r="EA333" s="379"/>
      <c r="EB333" s="379"/>
      <c r="EC333" s="379"/>
      <c r="ED333" s="379"/>
      <c r="EE333" s="379"/>
      <c r="EF333" s="379"/>
      <c r="EG333" s="379"/>
      <c r="EH333" s="379"/>
      <c r="EI333" s="379"/>
      <c r="EJ333" s="379"/>
      <c r="EK333" s="379"/>
      <c r="EL333" s="379"/>
      <c r="EM333" s="379"/>
      <c r="EN333" s="379"/>
      <c r="EO333" s="379"/>
      <c r="EP333" s="379"/>
      <c r="EQ333" s="379"/>
      <c r="ER333" s="379"/>
      <c r="ES333" s="379"/>
      <c r="ET333" s="379"/>
      <c r="EU333" s="379"/>
      <c r="EV333" s="379"/>
      <c r="EW333" s="379"/>
      <c r="EX333" s="379"/>
      <c r="EY333" s="379"/>
      <c r="EZ333" s="379"/>
      <c r="FA333" s="379"/>
      <c r="FB333" s="379"/>
      <c r="FC333" s="379"/>
      <c r="FD333" s="379"/>
      <c r="FE333" s="379"/>
      <c r="FF333" s="379"/>
      <c r="FG333" s="379"/>
      <c r="FH333" s="379"/>
      <c r="FI333" s="379"/>
      <c r="FJ333" s="379"/>
      <c r="FK333" s="379"/>
      <c r="FL333" s="379"/>
      <c r="FM333" s="379"/>
      <c r="FN333" s="379"/>
      <c r="FO333" s="379"/>
      <c r="FP333" s="379"/>
      <c r="FQ333" s="379"/>
      <c r="FR333" s="379"/>
      <c r="FS333" s="379"/>
      <c r="FT333" s="379"/>
      <c r="FU333" s="379"/>
      <c r="FV333" s="379"/>
      <c r="FW333" s="379"/>
      <c r="FX333" s="379"/>
      <c r="FY333" s="379"/>
      <c r="FZ333" s="379"/>
      <c r="GA333" s="379"/>
      <c r="GB333" s="379"/>
      <c r="GC333" s="379"/>
      <c r="GD333" s="379"/>
      <c r="GE333" s="379"/>
      <c r="GF333" s="379"/>
      <c r="GG333" s="379"/>
      <c r="GH333" s="379"/>
      <c r="GI333" s="379"/>
      <c r="GJ333" s="379"/>
      <c r="GK333" s="379"/>
      <c r="GL333" s="379"/>
      <c r="GM333" s="379"/>
      <c r="GN333" s="379"/>
      <c r="GO333" s="379"/>
      <c r="GP333" s="379"/>
      <c r="GQ333" s="379"/>
      <c r="GR333" s="379"/>
      <c r="GS333" s="379"/>
      <c r="GT333" s="379"/>
      <c r="GU333" s="379"/>
      <c r="GV333" s="379"/>
      <c r="GW333" s="379"/>
      <c r="GX333" s="379"/>
      <c r="GY333" s="379"/>
      <c r="GZ333" s="379"/>
      <c r="HA333" s="379"/>
      <c r="HB333" s="379"/>
      <c r="HC333" s="379"/>
      <c r="HD333" s="379"/>
      <c r="HE333" s="379"/>
      <c r="HF333" s="379"/>
      <c r="HG333" s="379"/>
      <c r="HH333" s="379"/>
      <c r="HI333" s="379"/>
      <c r="HJ333" s="379"/>
      <c r="HK333" s="379"/>
      <c r="HL333" s="379"/>
      <c r="HM333" s="379"/>
      <c r="HN333" s="379"/>
      <c r="HO333" s="379"/>
      <c r="HP333" s="379"/>
      <c r="HQ333" s="379"/>
      <c r="HR333" s="379"/>
      <c r="HS333" s="379"/>
      <c r="HT333" s="379"/>
      <c r="HU333" s="379"/>
      <c r="HV333" s="379"/>
      <c r="HW333" s="379"/>
      <c r="HX333" s="379"/>
      <c r="HY333" s="379"/>
      <c r="HZ333" s="379"/>
      <c r="IA333" s="379"/>
      <c r="IB333" s="379"/>
      <c r="IC333" s="379"/>
      <c r="ID333" s="379"/>
      <c r="IE333" s="379"/>
      <c r="IF333" s="379"/>
      <c r="IG333" s="379"/>
      <c r="IH333" s="379"/>
      <c r="II333" s="379"/>
      <c r="IJ333" s="379"/>
      <c r="IK333" s="379"/>
      <c r="IL333" s="379"/>
      <c r="IM333" s="379"/>
      <c r="IN333" s="379"/>
      <c r="IO333" s="379"/>
      <c r="IP333" s="379"/>
      <c r="IQ333" s="379"/>
      <c r="IR333" s="379"/>
      <c r="IS333" s="379"/>
      <c r="IT333" s="379"/>
      <c r="IU333" s="379"/>
      <c r="IV333" s="379"/>
      <c r="IW333" s="379"/>
      <c r="IX333" s="379"/>
      <c r="IY333" s="379"/>
      <c r="IZ333" s="379"/>
      <c r="JA333" s="379"/>
      <c r="JB333" s="379"/>
      <c r="JC333" s="379"/>
      <c r="JD333" s="379"/>
      <c r="JE333" s="379"/>
      <c r="JF333" s="379"/>
      <c r="JG333" s="379"/>
      <c r="JH333" s="379"/>
      <c r="JI333" s="379"/>
      <c r="JJ333" s="379"/>
      <c r="JK333" s="379"/>
      <c r="JL333" s="379"/>
      <c r="JM333" s="379"/>
      <c r="JN333" s="379"/>
      <c r="JO333" s="379"/>
      <c r="JP333" s="379"/>
      <c r="JQ333" s="379"/>
      <c r="JR333" s="379"/>
      <c r="JS333" s="379"/>
      <c r="JT333" s="379"/>
      <c r="JU333" s="379"/>
      <c r="JV333" s="379"/>
      <c r="JW333" s="379"/>
      <c r="JX333" s="379"/>
      <c r="JY333" s="379"/>
      <c r="JZ333" s="379"/>
      <c r="KA333" s="379"/>
      <c r="KB333" s="379"/>
      <c r="KC333" s="379"/>
      <c r="KD333" s="379"/>
      <c r="KE333" s="379"/>
      <c r="KF333" s="379"/>
      <c r="KG333" s="379"/>
      <c r="KH333" s="379"/>
      <c r="KI333" s="379"/>
      <c r="KJ333" s="379"/>
      <c r="KK333" s="379"/>
      <c r="KL333" s="379"/>
      <c r="KM333" s="379"/>
      <c r="KN333" s="379"/>
      <c r="KO333" s="379"/>
      <c r="KP333" s="379"/>
      <c r="KQ333" s="379"/>
      <c r="KR333" s="379"/>
      <c r="KS333" s="379"/>
      <c r="KT333" s="379"/>
      <c r="KU333" s="379"/>
      <c r="KV333" s="379"/>
      <c r="KW333" s="379"/>
      <c r="KX333" s="379"/>
      <c r="KY333" s="379"/>
      <c r="KZ333" s="379"/>
      <c r="LA333" s="379"/>
      <c r="LB333" s="379"/>
      <c r="LC333" s="379"/>
      <c r="LD333" s="379"/>
      <c r="LE333" s="379"/>
      <c r="LF333" s="379"/>
      <c r="LG333" s="379"/>
      <c r="LH333" s="379"/>
      <c r="LI333" s="379"/>
      <c r="LJ333" s="379"/>
      <c r="LK333" s="379"/>
      <c r="LL333" s="379"/>
      <c r="LM333" s="379"/>
      <c r="LN333" s="379"/>
      <c r="LO333" s="379"/>
      <c r="LP333" s="379"/>
      <c r="LQ333" s="379"/>
      <c r="LR333" s="379"/>
      <c r="LS333" s="379"/>
      <c r="LT333" s="379"/>
      <c r="LU333" s="379"/>
      <c r="LV333" s="379"/>
      <c r="LW333" s="379"/>
      <c r="LX333" s="379"/>
      <c r="LY333" s="379"/>
      <c r="LZ333" s="379"/>
      <c r="MA333" s="379"/>
      <c r="MB333" s="379"/>
      <c r="MC333" s="379"/>
      <c r="MD333" s="379"/>
      <c r="ME333" s="379"/>
      <c r="MF333" s="379"/>
      <c r="MG333" s="379"/>
      <c r="MH333" s="379"/>
      <c r="MI333" s="379"/>
      <c r="MJ333" s="379"/>
      <c r="MK333" s="379"/>
      <c r="ML333" s="379"/>
      <c r="MM333" s="379"/>
      <c r="MN333" s="379"/>
      <c r="MO333" s="379"/>
      <c r="MP333" s="379"/>
      <c r="MQ333" s="379"/>
      <c r="MR333" s="379"/>
      <c r="MS333" s="379"/>
      <c r="MT333" s="379"/>
      <c r="MU333" s="379"/>
      <c r="MV333" s="379"/>
      <c r="MW333" s="379"/>
      <c r="MX333" s="379"/>
      <c r="MY333" s="379"/>
      <c r="MZ333" s="379"/>
      <c r="NA333" s="379"/>
      <c r="NB333" s="379"/>
      <c r="NC333" s="379"/>
      <c r="ND333" s="379"/>
      <c r="NE333" s="379"/>
      <c r="NF333" s="379"/>
      <c r="NG333" s="379"/>
      <c r="NH333" s="379"/>
      <c r="NI333" s="379"/>
      <c r="NJ333" s="379"/>
      <c r="NK333" s="379"/>
      <c r="NL333" s="379"/>
      <c r="NM333" s="379"/>
      <c r="NN333" s="379"/>
      <c r="NO333" s="379"/>
      <c r="NP333" s="379"/>
      <c r="NQ333" s="379"/>
      <c r="NR333" s="379"/>
      <c r="NS333" s="379"/>
      <c r="NT333" s="379"/>
      <c r="NU333" s="379"/>
      <c r="NV333" s="379"/>
      <c r="NW333" s="379"/>
      <c r="NX333" s="379"/>
      <c r="NY333" s="379"/>
      <c r="NZ333" s="379"/>
      <c r="OA333" s="379"/>
      <c r="OB333" s="379"/>
      <c r="OC333" s="379"/>
      <c r="OD333" s="379"/>
      <c r="OE333" s="379"/>
      <c r="OF333" s="379"/>
      <c r="OG333" s="379"/>
      <c r="OH333" s="379"/>
      <c r="OI333" s="379"/>
      <c r="OJ333" s="379"/>
      <c r="OK333" s="379"/>
      <c r="OL333" s="379"/>
      <c r="OM333" s="379"/>
      <c r="ON333" s="379"/>
      <c r="OO333" s="379"/>
      <c r="OP333" s="379"/>
      <c r="OQ333" s="379"/>
      <c r="OR333" s="379"/>
      <c r="OS333" s="379"/>
      <c r="OT333" s="379"/>
      <c r="OU333" s="379"/>
      <c r="OV333" s="379"/>
      <c r="OW333" s="379"/>
      <c r="OX333" s="379"/>
      <c r="OY333" s="379"/>
      <c r="OZ333" s="379"/>
      <c r="PA333" s="379"/>
      <c r="PB333" s="379"/>
      <c r="PC333" s="379"/>
      <c r="PD333" s="379"/>
      <c r="PE333" s="379"/>
      <c r="PF333" s="379"/>
      <c r="PG333" s="379"/>
      <c r="PH333" s="379"/>
      <c r="PI333" s="379"/>
      <c r="PJ333" s="379"/>
      <c r="PK333" s="379"/>
      <c r="PL333" s="379"/>
      <c r="PM333" s="379"/>
      <c r="PN333" s="379"/>
      <c r="PO333" s="379"/>
      <c r="PP333" s="379"/>
      <c r="PQ333" s="379"/>
      <c r="PR333" s="379"/>
      <c r="PS333" s="379"/>
      <c r="PT333" s="379"/>
      <c r="PU333" s="379"/>
      <c r="PV333" s="379"/>
      <c r="PW333" s="379"/>
      <c r="PX333" s="379"/>
      <c r="PY333" s="379"/>
      <c r="PZ333" s="379"/>
      <c r="QA333" s="379"/>
      <c r="QB333" s="379"/>
      <c r="QC333" s="379"/>
      <c r="QD333" s="379"/>
      <c r="QE333" s="379"/>
      <c r="QF333" s="379"/>
      <c r="QG333" s="379"/>
      <c r="QH333" s="379"/>
      <c r="QI333" s="379"/>
      <c r="QJ333" s="379"/>
      <c r="QK333" s="379"/>
      <c r="QL333" s="379"/>
      <c r="QM333" s="379"/>
      <c r="QN333" s="379"/>
      <c r="QO333" s="379"/>
      <c r="QP333" s="379"/>
      <c r="QQ333" s="379"/>
      <c r="QR333" s="379"/>
      <c r="QS333" s="379"/>
      <c r="QT333" s="379"/>
      <c r="QU333" s="379"/>
      <c r="QV333" s="379"/>
      <c r="QW333" s="379"/>
      <c r="QX333" s="379"/>
      <c r="QY333" s="379"/>
      <c r="QZ333" s="379"/>
      <c r="RA333" s="379"/>
      <c r="RB333" s="379"/>
      <c r="RC333" s="379"/>
      <c r="RD333" s="379"/>
      <c r="RE333" s="379"/>
      <c r="RF333" s="379"/>
      <c r="RG333" s="379"/>
      <c r="RH333" s="379"/>
      <c r="RI333" s="379"/>
      <c r="RJ333" s="379"/>
      <c r="RK333" s="379"/>
      <c r="RL333" s="379"/>
      <c r="RM333" s="379"/>
      <c r="RN333" s="379"/>
      <c r="RO333" s="379"/>
      <c r="RP333" s="379"/>
      <c r="RQ333" s="379"/>
      <c r="RR333" s="379"/>
      <c r="RS333" s="379"/>
      <c r="RT333" s="379"/>
      <c r="RU333" s="379"/>
      <c r="RV333" s="379"/>
      <c r="RW333" s="379"/>
      <c r="RX333" s="379"/>
      <c r="RY333" s="379"/>
      <c r="RZ333" s="379"/>
      <c r="SA333" s="379"/>
      <c r="SB333" s="379"/>
      <c r="SC333" s="379"/>
      <c r="SD333" s="379"/>
      <c r="SE333" s="379"/>
      <c r="SF333" s="379"/>
      <c r="SG333" s="379"/>
      <c r="SH333" s="379"/>
      <c r="SI333" s="379"/>
      <c r="SJ333" s="379"/>
      <c r="SK333" s="379"/>
      <c r="SL333" s="379"/>
      <c r="SM333" s="379"/>
      <c r="SN333" s="379"/>
      <c r="SO333" s="379"/>
      <c r="SP333" s="379"/>
      <c r="SQ333" s="379"/>
      <c r="SR333" s="379"/>
      <c r="SS333" s="379"/>
      <c r="ST333" s="379"/>
      <c r="SU333" s="379"/>
      <c r="SV333" s="379"/>
      <c r="SW333" s="379"/>
      <c r="SX333" s="379"/>
      <c r="SY333" s="379"/>
      <c r="SZ333" s="379"/>
      <c r="TA333" s="379"/>
      <c r="TB333" s="379"/>
      <c r="TC333" s="379"/>
      <c r="TD333" s="379"/>
      <c r="TE333" s="379"/>
      <c r="TF333" s="379"/>
      <c r="TG333" s="379"/>
      <c r="TH333" s="379"/>
      <c r="TI333" s="379"/>
      <c r="TJ333" s="379"/>
      <c r="TK333" s="379"/>
      <c r="TL333" s="379"/>
      <c r="TM333" s="379"/>
      <c r="TN333" s="379"/>
      <c r="TO333" s="379"/>
      <c r="TP333" s="379"/>
      <c r="TQ333" s="379"/>
      <c r="TR333" s="379"/>
      <c r="TS333" s="379"/>
      <c r="TT333" s="379"/>
      <c r="TU333" s="379"/>
      <c r="TV333" s="379"/>
      <c r="TW333" s="379"/>
      <c r="TX333" s="379"/>
      <c r="TY333" s="379"/>
      <c r="TZ333" s="379"/>
      <c r="UA333" s="379"/>
      <c r="UB333" s="379"/>
      <c r="UC333" s="379"/>
      <c r="UD333" s="379"/>
      <c r="UE333" s="379"/>
      <c r="UF333" s="379"/>
      <c r="UG333" s="379"/>
      <c r="UH333" s="379"/>
      <c r="UI333" s="379"/>
      <c r="UJ333" s="379"/>
      <c r="UK333" s="379"/>
      <c r="UL333" s="379"/>
      <c r="UM333" s="379"/>
      <c r="UN333" s="379"/>
      <c r="UO333" s="379"/>
      <c r="UP333" s="379"/>
      <c r="UQ333" s="379"/>
      <c r="UR333" s="379"/>
      <c r="US333" s="379"/>
      <c r="UT333" s="379"/>
      <c r="UU333" s="379"/>
      <c r="UV333" s="379"/>
      <c r="UW333" s="379"/>
      <c r="UX333" s="379"/>
      <c r="UY333" s="379"/>
      <c r="UZ333" s="379"/>
      <c r="VA333" s="379"/>
      <c r="VB333" s="379"/>
      <c r="VC333" s="379"/>
      <c r="VD333" s="379"/>
      <c r="VE333" s="379"/>
      <c r="VF333" s="379"/>
      <c r="VG333" s="379"/>
      <c r="VH333" s="379"/>
      <c r="VI333" s="379"/>
      <c r="VJ333" s="379"/>
      <c r="VK333" s="379"/>
      <c r="VL333" s="379"/>
      <c r="VM333" s="379"/>
      <c r="VN333" s="379"/>
      <c r="VO333" s="379"/>
      <c r="VP333" s="379"/>
      <c r="VQ333" s="379"/>
      <c r="VR333" s="379"/>
      <c r="VS333" s="379"/>
      <c r="VT333" s="379"/>
      <c r="VU333" s="379"/>
      <c r="VV333" s="379"/>
      <c r="VW333" s="379"/>
      <c r="VX333" s="379"/>
      <c r="VY333" s="379"/>
      <c r="VZ333" s="379"/>
      <c r="WA333" s="379"/>
      <c r="WB333" s="379"/>
      <c r="WC333" s="379"/>
      <c r="WD333" s="379"/>
      <c r="WE333" s="379"/>
      <c r="WF333" s="379"/>
      <c r="WG333" s="379"/>
      <c r="WH333" s="379"/>
      <c r="WI333" s="379"/>
      <c r="WJ333" s="379"/>
      <c r="WK333" s="379"/>
      <c r="WL333" s="379"/>
      <c r="WM333" s="379"/>
      <c r="WN333" s="379"/>
      <c r="WO333" s="379"/>
      <c r="WP333" s="379"/>
      <c r="WQ333" s="379"/>
      <c r="WR333" s="379"/>
      <c r="WS333" s="379"/>
      <c r="WT333" s="379"/>
      <c r="WU333" s="379"/>
      <c r="WV333" s="379"/>
      <c r="WW333" s="379"/>
      <c r="WX333" s="379"/>
      <c r="WY333" s="379"/>
      <c r="WZ333" s="379"/>
      <c r="XA333" s="379"/>
      <c r="XB333" s="379"/>
      <c r="XC333" s="379"/>
      <c r="XD333" s="379"/>
      <c r="XE333" s="379"/>
      <c r="XF333" s="379"/>
      <c r="XG333" s="379"/>
      <c r="XH333" s="379"/>
      <c r="XI333" s="379"/>
      <c r="XJ333" s="379"/>
      <c r="XK333" s="379"/>
      <c r="XL333" s="379"/>
      <c r="XM333" s="379"/>
      <c r="XN333" s="379"/>
      <c r="XO333" s="379"/>
      <c r="XP333" s="379"/>
      <c r="XQ333" s="379"/>
      <c r="XR333" s="379"/>
      <c r="XS333" s="379"/>
      <c r="XT333" s="379"/>
      <c r="XU333" s="379"/>
      <c r="XV333" s="379"/>
      <c r="XW333" s="379"/>
      <c r="XX333" s="379"/>
      <c r="XY333" s="379"/>
      <c r="XZ333" s="379"/>
      <c r="YA333" s="379"/>
      <c r="YB333" s="379"/>
      <c r="YC333" s="379"/>
      <c r="YD333" s="379"/>
      <c r="YE333" s="379"/>
      <c r="YF333" s="379"/>
      <c r="YG333" s="379"/>
      <c r="YH333" s="379"/>
      <c r="YI333" s="379"/>
      <c r="YJ333" s="379"/>
      <c r="YK333" s="379"/>
      <c r="YL333" s="379"/>
      <c r="YM333" s="379"/>
      <c r="YN333" s="379"/>
      <c r="YO333" s="379"/>
      <c r="YP333" s="379"/>
      <c r="YQ333" s="379"/>
      <c r="YR333" s="379"/>
      <c r="YS333" s="379"/>
      <c r="YT333" s="379"/>
      <c r="YU333" s="379"/>
      <c r="YV333" s="379"/>
      <c r="YW333" s="379"/>
      <c r="YX333" s="379"/>
      <c r="YY333" s="379"/>
      <c r="YZ333" s="379"/>
      <c r="ZA333" s="379"/>
      <c r="ZB333" s="379"/>
      <c r="ZC333" s="379"/>
      <c r="ZD333" s="379"/>
      <c r="ZE333" s="379"/>
      <c r="ZF333" s="379"/>
      <c r="ZG333" s="379"/>
      <c r="ZH333" s="379"/>
      <c r="ZI333" s="379"/>
      <c r="ZJ333" s="379"/>
      <c r="ZK333" s="379"/>
      <c r="ZL333" s="379"/>
      <c r="ZM333" s="379"/>
      <c r="ZN333" s="379"/>
      <c r="ZO333" s="379"/>
      <c r="ZP333" s="379"/>
      <c r="ZQ333" s="379"/>
      <c r="ZR333" s="379"/>
      <c r="ZS333" s="379"/>
      <c r="ZT333" s="379"/>
      <c r="ZU333" s="379"/>
      <c r="ZV333" s="379"/>
      <c r="ZW333" s="379"/>
      <c r="ZX333" s="379"/>
      <c r="ZY333" s="379"/>
      <c r="ZZ333" s="379"/>
      <c r="AAA333" s="379"/>
      <c r="AAB333" s="379"/>
      <c r="AAC333" s="379"/>
      <c r="AAD333" s="379"/>
      <c r="AAE333" s="379"/>
      <c r="AAF333" s="379"/>
      <c r="AAG333" s="379"/>
      <c r="AAH333" s="379"/>
      <c r="AAI333" s="379"/>
      <c r="AAJ333" s="379"/>
      <c r="AAK333" s="379"/>
      <c r="AAL333" s="379"/>
      <c r="AAM333" s="379"/>
      <c r="AAN333" s="379"/>
      <c r="AAO333" s="379"/>
      <c r="AAP333" s="379"/>
      <c r="AAQ333" s="379"/>
      <c r="AAR333" s="379"/>
      <c r="AAS333" s="379"/>
      <c r="AAT333" s="379"/>
      <c r="AAU333" s="379"/>
      <c r="AAV333" s="379"/>
      <c r="AAW333" s="379"/>
      <c r="AAX333" s="379"/>
      <c r="AAY333" s="379"/>
      <c r="AAZ333" s="379"/>
      <c r="ABA333" s="379"/>
      <c r="ABB333" s="379"/>
      <c r="ABC333" s="379"/>
      <c r="ABD333" s="379"/>
      <c r="ABE333" s="379"/>
      <c r="ABF333" s="379"/>
      <c r="ABG333" s="379"/>
      <c r="ABH333" s="379"/>
      <c r="ABI333" s="379"/>
      <c r="ABJ333" s="379"/>
      <c r="ABK333" s="379"/>
      <c r="ABL333" s="379"/>
      <c r="ABM333" s="379"/>
      <c r="ABN333" s="379"/>
      <c r="ABO333" s="379"/>
      <c r="ABP333" s="379"/>
      <c r="ABQ333" s="379"/>
      <c r="ABR333" s="379"/>
      <c r="ABS333" s="379"/>
      <c r="ABT333" s="379"/>
      <c r="ABU333" s="379"/>
      <c r="ABV333" s="379"/>
      <c r="ABW333" s="379"/>
      <c r="ABX333" s="379"/>
      <c r="ABY333" s="379"/>
      <c r="ABZ333" s="379"/>
      <c r="ACA333" s="379"/>
      <c r="ACB333" s="379"/>
      <c r="ACC333" s="379"/>
      <c r="ACD333" s="379"/>
      <c r="ACE333" s="379"/>
      <c r="ACF333" s="379"/>
      <c r="ACG333" s="379"/>
      <c r="ACH333" s="379"/>
      <c r="ACI333" s="379"/>
      <c r="ACJ333" s="379"/>
      <c r="ACK333" s="379"/>
      <c r="ACL333" s="379"/>
      <c r="ACM333" s="379"/>
      <c r="ACN333" s="379"/>
      <c r="ACO333" s="379"/>
      <c r="ACP333" s="379"/>
      <c r="ACQ333" s="379"/>
      <c r="ACR333" s="379"/>
      <c r="ACS333" s="379"/>
      <c r="ACT333" s="379"/>
      <c r="ACU333" s="379"/>
      <c r="ACV333" s="379"/>
      <c r="ACW333" s="379"/>
      <c r="ACX333" s="379"/>
      <c r="ACY333" s="379"/>
      <c r="ACZ333" s="379"/>
      <c r="ADA333" s="379"/>
      <c r="ADB333" s="379"/>
      <c r="ADC333" s="379"/>
      <c r="ADD333" s="379"/>
      <c r="ADE333" s="379"/>
      <c r="ADF333" s="379"/>
      <c r="ADG333" s="379"/>
      <c r="ADH333" s="379"/>
      <c r="ADI333" s="379"/>
      <c r="ADJ333" s="379"/>
      <c r="ADK333" s="379"/>
      <c r="ADL333" s="379"/>
      <c r="ADM333" s="379"/>
      <c r="ADN333" s="379"/>
      <c r="ADO333" s="379"/>
      <c r="ADP333" s="379"/>
      <c r="ADQ333" s="379"/>
      <c r="ADR333" s="379"/>
      <c r="ADS333" s="379"/>
      <c r="ADT333" s="379"/>
      <c r="ADU333" s="379"/>
      <c r="ADV333" s="379"/>
      <c r="ADW333" s="379"/>
      <c r="ADX333" s="379"/>
      <c r="ADY333" s="379"/>
      <c r="ADZ333" s="379"/>
      <c r="AEA333" s="379"/>
      <c r="AEB333" s="379"/>
      <c r="AEC333" s="379"/>
      <c r="AED333" s="379"/>
      <c r="AEE333" s="379"/>
      <c r="AEF333" s="379"/>
      <c r="AEG333" s="379"/>
      <c r="AEH333" s="379"/>
      <c r="AEI333" s="379"/>
      <c r="AEJ333" s="379"/>
      <c r="AEK333" s="379"/>
      <c r="AEL333" s="379"/>
      <c r="AEM333" s="379"/>
      <c r="AEN333" s="379"/>
      <c r="AEO333" s="379"/>
      <c r="AEP333" s="379"/>
      <c r="AEQ333" s="379"/>
      <c r="AER333" s="379"/>
      <c r="AES333" s="379"/>
      <c r="AET333" s="379"/>
      <c r="AEU333" s="379"/>
      <c r="AEV333" s="379"/>
      <c r="AEW333" s="379"/>
      <c r="AEX333" s="379"/>
      <c r="AEY333" s="379"/>
      <c r="AEZ333" s="379"/>
      <c r="AFA333" s="379"/>
      <c r="AFB333" s="379"/>
      <c r="AFC333" s="379"/>
      <c r="AFD333" s="379"/>
      <c r="AFE333" s="379"/>
      <c r="AFF333" s="379"/>
      <c r="AFG333" s="379"/>
      <c r="AFH333" s="379"/>
      <c r="AFI333" s="379"/>
      <c r="AFJ333" s="379"/>
      <c r="AFK333" s="379"/>
      <c r="AFL333" s="379"/>
      <c r="AFM333" s="379"/>
      <c r="AFN333" s="379"/>
      <c r="AFO333" s="379"/>
      <c r="AFP333" s="379"/>
      <c r="AFQ333" s="379"/>
      <c r="AFR333" s="379"/>
      <c r="AFS333" s="379"/>
      <c r="AFT333" s="379"/>
      <c r="AFU333" s="379"/>
      <c r="AFV333" s="379"/>
      <c r="AFW333" s="379"/>
      <c r="AFX333" s="379"/>
      <c r="AFY333" s="379"/>
      <c r="AFZ333" s="379"/>
      <c r="AGA333" s="379"/>
      <c r="AGB333" s="379"/>
      <c r="AGC333" s="379"/>
      <c r="AGD333" s="379"/>
      <c r="AGE333" s="379"/>
      <c r="AGF333" s="379"/>
      <c r="AGG333" s="379"/>
      <c r="AGH333" s="379"/>
      <c r="AGI333" s="379"/>
      <c r="AGJ333" s="379"/>
      <c r="AGK333" s="379"/>
      <c r="AGL333" s="379"/>
      <c r="AGM333" s="379"/>
      <c r="AGN333" s="379"/>
      <c r="AGO333" s="379"/>
      <c r="AGP333" s="379"/>
      <c r="AGQ333" s="379"/>
      <c r="AGR333" s="379"/>
      <c r="AGS333" s="379"/>
      <c r="AGT333" s="379"/>
      <c r="AGU333" s="379"/>
      <c r="AGV333" s="379"/>
      <c r="AGW333" s="379"/>
      <c r="AGX333" s="379"/>
      <c r="AGY333" s="379"/>
      <c r="AGZ333" s="379"/>
      <c r="AHA333" s="379"/>
      <c r="AHB333" s="379"/>
      <c r="AHC333" s="379"/>
      <c r="AHD333" s="379"/>
      <c r="AHE333" s="379"/>
      <c r="AHF333" s="379"/>
      <c r="AHG333" s="379"/>
      <c r="AHH333" s="379"/>
      <c r="AHI333" s="379"/>
      <c r="AHJ333" s="379"/>
      <c r="AHK333" s="379"/>
      <c r="AHL333" s="379"/>
      <c r="AHM333" s="379"/>
      <c r="AHN333" s="379"/>
      <c r="AHO333" s="379"/>
      <c r="AHP333" s="379"/>
      <c r="AHQ333" s="379"/>
      <c r="AHR333" s="379"/>
      <c r="AHS333" s="379"/>
      <c r="AHT333" s="379"/>
      <c r="AHU333" s="379"/>
      <c r="AHV333" s="379"/>
      <c r="AHW333" s="379"/>
      <c r="AHX333" s="379"/>
      <c r="AHY333" s="379"/>
      <c r="AHZ333" s="379"/>
      <c r="AIA333" s="379"/>
      <c r="AIB333" s="379"/>
      <c r="AIC333" s="379"/>
      <c r="AID333" s="379"/>
      <c r="AIE333" s="379"/>
      <c r="AIF333" s="379"/>
      <c r="AIG333" s="379"/>
      <c r="AIH333" s="379"/>
      <c r="AII333" s="379"/>
      <c r="AIJ333" s="379"/>
      <c r="AIK333" s="379"/>
      <c r="AIL333" s="379"/>
      <c r="AIM333" s="379"/>
      <c r="AIN333" s="379"/>
      <c r="AIO333" s="379"/>
      <c r="AIP333" s="379"/>
      <c r="AIQ333" s="379"/>
      <c r="AIR333" s="379"/>
      <c r="AIS333" s="379"/>
      <c r="AIT333" s="379"/>
      <c r="AIU333" s="379"/>
      <c r="AIV333" s="379"/>
      <c r="AIW333" s="379"/>
      <c r="AIX333" s="379"/>
      <c r="AIY333" s="379"/>
      <c r="AIZ333" s="379"/>
      <c r="AJA333" s="379"/>
      <c r="AJB333" s="379"/>
      <c r="AJC333" s="379"/>
      <c r="AJD333" s="379"/>
      <c r="AJE333" s="379"/>
      <c r="AJF333" s="379"/>
      <c r="AJG333" s="379"/>
      <c r="AJH333" s="379"/>
      <c r="AJI333" s="379"/>
      <c r="AJJ333" s="379"/>
      <c r="AJK333" s="379"/>
      <c r="AJL333" s="379"/>
      <c r="AJM333" s="379"/>
      <c r="AJN333" s="379"/>
      <c r="AJO333" s="379"/>
      <c r="AJP333" s="379"/>
      <c r="AJQ333" s="379"/>
      <c r="AJR333" s="379"/>
      <c r="AJS333" s="379"/>
      <c r="AJT333" s="379"/>
      <c r="AJU333" s="379"/>
      <c r="AJV333" s="379"/>
      <c r="AJW333" s="379"/>
      <c r="AJX333" s="379"/>
      <c r="AJY333" s="379"/>
      <c r="AJZ333" s="379"/>
      <c r="AKA333" s="379"/>
      <c r="AKB333" s="379"/>
      <c r="AKC333" s="379"/>
      <c r="AKD333" s="379"/>
      <c r="AKE333" s="379"/>
      <c r="AKF333" s="379"/>
      <c r="AKG333" s="379"/>
      <c r="AKH333" s="379"/>
      <c r="AKI333" s="379"/>
      <c r="AKJ333" s="379"/>
      <c r="AKK333" s="379"/>
      <c r="AKL333" s="379"/>
      <c r="AKM333" s="379"/>
      <c r="AKN333" s="379"/>
      <c r="AKO333" s="379"/>
      <c r="AKP333" s="379"/>
      <c r="AKQ333" s="379"/>
      <c r="AKR333" s="379"/>
      <c r="AKS333" s="379"/>
      <c r="AKT333" s="379"/>
      <c r="AKU333" s="379"/>
      <c r="AKV333" s="379"/>
      <c r="AKW333" s="379"/>
      <c r="AKX333" s="379"/>
      <c r="AKY333" s="379"/>
      <c r="AKZ333" s="379"/>
      <c r="ALA333" s="379"/>
      <c r="ALB333" s="379"/>
      <c r="ALC333" s="379"/>
      <c r="ALD333" s="379"/>
      <c r="ALE333" s="379"/>
      <c r="ALF333" s="379"/>
      <c r="ALG333" s="379"/>
      <c r="ALH333" s="379"/>
      <c r="ALI333" s="379"/>
      <c r="ALJ333" s="379"/>
      <c r="ALK333" s="379"/>
      <c r="ALL333" s="379"/>
      <c r="ALM333" s="379"/>
      <c r="ALN333" s="379"/>
      <c r="ALO333" s="379"/>
      <c r="ALP333" s="379"/>
      <c r="ALQ333" s="379"/>
      <c r="ALR333" s="379"/>
      <c r="ALS333" s="379"/>
      <c r="ALT333" s="379"/>
      <c r="ALU333" s="379"/>
      <c r="ALV333" s="379"/>
      <c r="ALW333" s="379"/>
      <c r="ALX333" s="379"/>
      <c r="ALY333" s="379"/>
      <c r="ALZ333" s="379"/>
      <c r="AMA333" s="379"/>
      <c r="AMB333" s="379"/>
      <c r="AMC333" s="379"/>
      <c r="AMD333" s="379"/>
      <c r="AME333" s="379"/>
      <c r="AMF333" s="379"/>
      <c r="AMG333" s="379"/>
      <c r="AMH333" s="379"/>
      <c r="AMI333" s="379"/>
      <c r="AMJ333" s="379"/>
      <c r="AMK333" s="379"/>
      <c r="AML333" s="379"/>
      <c r="AMM333" s="379"/>
      <c r="AMN333" s="379"/>
      <c r="AMO333" s="379"/>
      <c r="AMP333" s="379"/>
      <c r="AMQ333" s="379"/>
      <c r="AMR333" s="379"/>
      <c r="AMS333" s="379"/>
      <c r="AMT333" s="379"/>
    </row>
    <row r="334" spans="1:1035" s="343" customFormat="1" ht="13.2" x14ac:dyDescent="0.25">
      <c r="A334" s="664">
        <v>45594</v>
      </c>
      <c r="B334" s="665">
        <v>36.1</v>
      </c>
      <c r="C334" s="666">
        <v>0.50700000000000001</v>
      </c>
      <c r="D334" s="667">
        <v>45625</v>
      </c>
      <c r="E334" s="668">
        <v>0</v>
      </c>
      <c r="F334" s="668">
        <v>0.28100000000000003</v>
      </c>
      <c r="G334" s="669">
        <v>45655</v>
      </c>
      <c r="H334" s="665">
        <v>0</v>
      </c>
      <c r="I334" s="665">
        <v>0.20200000000000001</v>
      </c>
      <c r="J334" s="667">
        <v>45686</v>
      </c>
      <c r="K334" s="668">
        <v>5.6</v>
      </c>
      <c r="L334" s="670">
        <v>0.22600000000000001</v>
      </c>
      <c r="M334" s="753"/>
      <c r="N334" s="753"/>
      <c r="O334" s="753"/>
      <c r="P334" s="672">
        <v>45745</v>
      </c>
      <c r="Q334" s="673">
        <v>0</v>
      </c>
      <c r="R334" s="674">
        <v>0.29899999999999999</v>
      </c>
      <c r="S334" s="678">
        <v>45776</v>
      </c>
      <c r="T334" s="676">
        <v>0</v>
      </c>
      <c r="U334" s="688">
        <v>1.552</v>
      </c>
      <c r="V334" s="675">
        <v>45806</v>
      </c>
      <c r="W334" s="676">
        <v>0</v>
      </c>
      <c r="X334" s="677">
        <v>1.974</v>
      </c>
      <c r="Y334" s="678">
        <v>45837</v>
      </c>
      <c r="Z334" s="676">
        <v>0</v>
      </c>
      <c r="AA334" s="689">
        <v>0.73</v>
      </c>
      <c r="AB334" s="679">
        <v>45867</v>
      </c>
      <c r="AC334" s="658"/>
      <c r="AD334" s="658"/>
      <c r="AE334" s="652">
        <v>0</v>
      </c>
      <c r="AF334" s="673" t="s">
        <v>45</v>
      </c>
      <c r="AG334" s="681">
        <v>45898</v>
      </c>
      <c r="AH334" s="681"/>
      <c r="AI334" s="681"/>
      <c r="AJ334" s="381">
        <v>0</v>
      </c>
      <c r="AK334" s="381">
        <v>0.20899999999999999</v>
      </c>
      <c r="AL334" s="383">
        <v>0.18</v>
      </c>
      <c r="AM334" s="686"/>
      <c r="AN334" s="686"/>
      <c r="AO334" s="683">
        <v>45929</v>
      </c>
      <c r="AP334" s="673">
        <v>2.7</v>
      </c>
      <c r="AQ334" s="384">
        <v>0.19400000000000001</v>
      </c>
      <c r="AR334" s="622"/>
      <c r="AS334" s="622"/>
      <c r="AT334" s="379"/>
      <c r="AU334" s="379"/>
      <c r="AV334" s="379"/>
      <c r="AW334" s="379"/>
      <c r="AX334" s="379"/>
      <c r="AY334" s="379"/>
      <c r="AZ334" s="379"/>
      <c r="BA334" s="379"/>
      <c r="BB334" s="379"/>
      <c r="BC334" s="379"/>
      <c r="BD334" s="379"/>
      <c r="BE334" s="379"/>
      <c r="BF334" s="379"/>
      <c r="BG334" s="379"/>
      <c r="BH334" s="379"/>
      <c r="BI334" s="379"/>
      <c r="BJ334" s="379"/>
      <c r="BK334" s="379"/>
      <c r="BL334" s="379"/>
      <c r="BM334" s="379"/>
      <c r="BN334" s="379"/>
      <c r="BO334" s="379"/>
      <c r="BP334" s="379"/>
      <c r="BQ334" s="379"/>
      <c r="BR334" s="379"/>
      <c r="BS334" s="379"/>
      <c r="BT334" s="379"/>
      <c r="BU334" s="379"/>
      <c r="BV334" s="379"/>
      <c r="BW334" s="379"/>
      <c r="BX334" s="379"/>
      <c r="BY334" s="379"/>
      <c r="BZ334" s="379"/>
      <c r="CA334" s="379"/>
      <c r="CB334" s="379"/>
      <c r="CC334" s="379"/>
      <c r="CD334" s="379"/>
      <c r="CE334" s="379"/>
      <c r="CF334" s="379"/>
      <c r="CG334" s="379"/>
      <c r="CH334" s="379"/>
      <c r="CI334" s="379"/>
      <c r="CJ334" s="379"/>
      <c r="CK334" s="379"/>
      <c r="CL334" s="379"/>
      <c r="CM334" s="379"/>
      <c r="CN334" s="379"/>
      <c r="CO334" s="379"/>
      <c r="CP334" s="379"/>
      <c r="CQ334" s="379"/>
      <c r="CR334" s="379"/>
      <c r="CS334" s="379"/>
      <c r="CT334" s="379"/>
      <c r="CU334" s="379"/>
      <c r="CV334" s="379"/>
      <c r="CW334" s="379"/>
      <c r="CX334" s="379"/>
      <c r="CY334" s="379"/>
      <c r="CZ334" s="379"/>
      <c r="DA334" s="379"/>
      <c r="DB334" s="379"/>
      <c r="DC334" s="379"/>
      <c r="DD334" s="379"/>
      <c r="DE334" s="379"/>
      <c r="DF334" s="379"/>
      <c r="DG334" s="379"/>
      <c r="DH334" s="379"/>
      <c r="DI334" s="379"/>
      <c r="DJ334" s="379"/>
      <c r="DK334" s="379"/>
      <c r="DL334" s="379"/>
      <c r="DM334" s="379"/>
      <c r="DN334" s="379"/>
      <c r="DO334" s="379"/>
      <c r="DP334" s="379"/>
      <c r="DQ334" s="379"/>
      <c r="DR334" s="379"/>
      <c r="DS334" s="379"/>
      <c r="DT334" s="379"/>
      <c r="DU334" s="379"/>
      <c r="DV334" s="379"/>
      <c r="DW334" s="379"/>
      <c r="DX334" s="379"/>
      <c r="DY334" s="379"/>
      <c r="DZ334" s="379"/>
      <c r="EA334" s="379"/>
      <c r="EB334" s="379"/>
      <c r="EC334" s="379"/>
      <c r="ED334" s="379"/>
      <c r="EE334" s="379"/>
      <c r="EF334" s="379"/>
      <c r="EG334" s="379"/>
      <c r="EH334" s="379"/>
      <c r="EI334" s="379"/>
      <c r="EJ334" s="379"/>
      <c r="EK334" s="379"/>
      <c r="EL334" s="379"/>
      <c r="EM334" s="379"/>
      <c r="EN334" s="379"/>
      <c r="EO334" s="379"/>
      <c r="EP334" s="379"/>
      <c r="EQ334" s="379"/>
      <c r="ER334" s="379"/>
      <c r="ES334" s="379"/>
      <c r="ET334" s="379"/>
      <c r="EU334" s="379"/>
      <c r="EV334" s="379"/>
      <c r="EW334" s="379"/>
      <c r="EX334" s="379"/>
      <c r="EY334" s="379"/>
      <c r="EZ334" s="379"/>
      <c r="FA334" s="379"/>
      <c r="FB334" s="379"/>
      <c r="FC334" s="379"/>
      <c r="FD334" s="379"/>
      <c r="FE334" s="379"/>
      <c r="FF334" s="379"/>
      <c r="FG334" s="379"/>
      <c r="FH334" s="379"/>
      <c r="FI334" s="379"/>
      <c r="FJ334" s="379"/>
      <c r="FK334" s="379"/>
      <c r="FL334" s="379"/>
      <c r="FM334" s="379"/>
      <c r="FN334" s="379"/>
      <c r="FO334" s="379"/>
      <c r="FP334" s="379"/>
      <c r="FQ334" s="379"/>
      <c r="FR334" s="379"/>
      <c r="FS334" s="379"/>
      <c r="FT334" s="379"/>
      <c r="FU334" s="379"/>
      <c r="FV334" s="379"/>
      <c r="FW334" s="379"/>
      <c r="FX334" s="379"/>
      <c r="FY334" s="379"/>
      <c r="FZ334" s="379"/>
      <c r="GA334" s="379"/>
      <c r="GB334" s="379"/>
      <c r="GC334" s="379"/>
      <c r="GD334" s="379"/>
      <c r="GE334" s="379"/>
      <c r="GF334" s="379"/>
      <c r="GG334" s="379"/>
      <c r="GH334" s="379"/>
      <c r="GI334" s="379"/>
      <c r="GJ334" s="379"/>
      <c r="GK334" s="379"/>
      <c r="GL334" s="379"/>
      <c r="GM334" s="379"/>
      <c r="GN334" s="379"/>
      <c r="GO334" s="379"/>
      <c r="GP334" s="379"/>
      <c r="GQ334" s="379"/>
      <c r="GR334" s="379"/>
      <c r="GS334" s="379"/>
      <c r="GT334" s="379"/>
      <c r="GU334" s="379"/>
      <c r="GV334" s="379"/>
      <c r="GW334" s="379"/>
      <c r="GX334" s="379"/>
      <c r="GY334" s="379"/>
      <c r="GZ334" s="379"/>
      <c r="HA334" s="379"/>
      <c r="HB334" s="379"/>
      <c r="HC334" s="379"/>
      <c r="HD334" s="379"/>
      <c r="HE334" s="379"/>
      <c r="HF334" s="379"/>
      <c r="HG334" s="379"/>
      <c r="HH334" s="379"/>
      <c r="HI334" s="379"/>
      <c r="HJ334" s="379"/>
      <c r="HK334" s="379"/>
      <c r="HL334" s="379"/>
      <c r="HM334" s="379"/>
      <c r="HN334" s="379"/>
      <c r="HO334" s="379"/>
      <c r="HP334" s="379"/>
      <c r="HQ334" s="379"/>
      <c r="HR334" s="379"/>
      <c r="HS334" s="379"/>
      <c r="HT334" s="379"/>
      <c r="HU334" s="379"/>
      <c r="HV334" s="379"/>
      <c r="HW334" s="379"/>
      <c r="HX334" s="379"/>
      <c r="HY334" s="379"/>
      <c r="HZ334" s="379"/>
      <c r="IA334" s="379"/>
      <c r="IB334" s="379"/>
      <c r="IC334" s="379"/>
      <c r="ID334" s="379"/>
      <c r="IE334" s="379"/>
      <c r="IF334" s="379"/>
      <c r="IG334" s="379"/>
      <c r="IH334" s="379"/>
      <c r="II334" s="379"/>
      <c r="IJ334" s="379"/>
      <c r="IK334" s="379"/>
      <c r="IL334" s="379"/>
      <c r="IM334" s="379"/>
      <c r="IN334" s="379"/>
      <c r="IO334" s="379"/>
      <c r="IP334" s="379"/>
      <c r="IQ334" s="379"/>
      <c r="IR334" s="379"/>
      <c r="IS334" s="379"/>
      <c r="IT334" s="379"/>
      <c r="IU334" s="379"/>
      <c r="IV334" s="379"/>
      <c r="IW334" s="379"/>
      <c r="IX334" s="379"/>
      <c r="IY334" s="379"/>
      <c r="IZ334" s="379"/>
      <c r="JA334" s="379"/>
      <c r="JB334" s="379"/>
      <c r="JC334" s="379"/>
      <c r="JD334" s="379"/>
      <c r="JE334" s="379"/>
      <c r="JF334" s="379"/>
      <c r="JG334" s="379"/>
      <c r="JH334" s="379"/>
      <c r="JI334" s="379"/>
      <c r="JJ334" s="379"/>
      <c r="JK334" s="379"/>
      <c r="JL334" s="379"/>
      <c r="JM334" s="379"/>
      <c r="JN334" s="379"/>
      <c r="JO334" s="379"/>
      <c r="JP334" s="379"/>
      <c r="JQ334" s="379"/>
      <c r="JR334" s="379"/>
      <c r="JS334" s="379"/>
      <c r="JT334" s="379"/>
      <c r="JU334" s="379"/>
      <c r="JV334" s="379"/>
      <c r="JW334" s="379"/>
      <c r="JX334" s="379"/>
      <c r="JY334" s="379"/>
      <c r="JZ334" s="379"/>
      <c r="KA334" s="379"/>
      <c r="KB334" s="379"/>
      <c r="KC334" s="379"/>
      <c r="KD334" s="379"/>
      <c r="KE334" s="379"/>
      <c r="KF334" s="379"/>
      <c r="KG334" s="379"/>
      <c r="KH334" s="379"/>
      <c r="KI334" s="379"/>
      <c r="KJ334" s="379"/>
      <c r="KK334" s="379"/>
      <c r="KL334" s="379"/>
      <c r="KM334" s="379"/>
      <c r="KN334" s="379"/>
      <c r="KO334" s="379"/>
      <c r="KP334" s="379"/>
      <c r="KQ334" s="379"/>
      <c r="KR334" s="379"/>
      <c r="KS334" s="379"/>
      <c r="KT334" s="379"/>
      <c r="KU334" s="379"/>
      <c r="KV334" s="379"/>
      <c r="KW334" s="379"/>
      <c r="KX334" s="379"/>
      <c r="KY334" s="379"/>
      <c r="KZ334" s="379"/>
      <c r="LA334" s="379"/>
      <c r="LB334" s="379"/>
      <c r="LC334" s="379"/>
      <c r="LD334" s="379"/>
      <c r="LE334" s="379"/>
      <c r="LF334" s="379"/>
      <c r="LG334" s="379"/>
      <c r="LH334" s="379"/>
      <c r="LI334" s="379"/>
      <c r="LJ334" s="379"/>
      <c r="LK334" s="379"/>
      <c r="LL334" s="379"/>
      <c r="LM334" s="379"/>
      <c r="LN334" s="379"/>
      <c r="LO334" s="379"/>
      <c r="LP334" s="379"/>
      <c r="LQ334" s="379"/>
      <c r="LR334" s="379"/>
      <c r="LS334" s="379"/>
      <c r="LT334" s="379"/>
      <c r="LU334" s="379"/>
      <c r="LV334" s="379"/>
      <c r="LW334" s="379"/>
      <c r="LX334" s="379"/>
      <c r="LY334" s="379"/>
      <c r="LZ334" s="379"/>
      <c r="MA334" s="379"/>
      <c r="MB334" s="379"/>
      <c r="MC334" s="379"/>
      <c r="MD334" s="379"/>
      <c r="ME334" s="379"/>
      <c r="MF334" s="379"/>
      <c r="MG334" s="379"/>
      <c r="MH334" s="379"/>
      <c r="MI334" s="379"/>
      <c r="MJ334" s="379"/>
      <c r="MK334" s="379"/>
      <c r="ML334" s="379"/>
      <c r="MM334" s="379"/>
      <c r="MN334" s="379"/>
      <c r="MO334" s="379"/>
      <c r="MP334" s="379"/>
      <c r="MQ334" s="379"/>
      <c r="MR334" s="379"/>
      <c r="MS334" s="379"/>
      <c r="MT334" s="379"/>
      <c r="MU334" s="379"/>
      <c r="MV334" s="379"/>
      <c r="MW334" s="379"/>
      <c r="MX334" s="379"/>
      <c r="MY334" s="379"/>
      <c r="MZ334" s="379"/>
      <c r="NA334" s="379"/>
      <c r="NB334" s="379"/>
      <c r="NC334" s="379"/>
      <c r="ND334" s="379"/>
      <c r="NE334" s="379"/>
      <c r="NF334" s="379"/>
      <c r="NG334" s="379"/>
      <c r="NH334" s="379"/>
      <c r="NI334" s="379"/>
      <c r="NJ334" s="379"/>
      <c r="NK334" s="379"/>
      <c r="NL334" s="379"/>
      <c r="NM334" s="379"/>
      <c r="NN334" s="379"/>
      <c r="NO334" s="379"/>
      <c r="NP334" s="379"/>
      <c r="NQ334" s="379"/>
      <c r="NR334" s="379"/>
      <c r="NS334" s="379"/>
      <c r="NT334" s="379"/>
      <c r="NU334" s="379"/>
      <c r="NV334" s="379"/>
      <c r="NW334" s="379"/>
      <c r="NX334" s="379"/>
      <c r="NY334" s="379"/>
      <c r="NZ334" s="379"/>
      <c r="OA334" s="379"/>
      <c r="OB334" s="379"/>
      <c r="OC334" s="379"/>
      <c r="OD334" s="379"/>
      <c r="OE334" s="379"/>
      <c r="OF334" s="379"/>
      <c r="OG334" s="379"/>
      <c r="OH334" s="379"/>
      <c r="OI334" s="379"/>
      <c r="OJ334" s="379"/>
      <c r="OK334" s="379"/>
      <c r="OL334" s="379"/>
      <c r="OM334" s="379"/>
      <c r="ON334" s="379"/>
      <c r="OO334" s="379"/>
      <c r="OP334" s="379"/>
      <c r="OQ334" s="379"/>
      <c r="OR334" s="379"/>
      <c r="OS334" s="379"/>
      <c r="OT334" s="379"/>
      <c r="OU334" s="379"/>
      <c r="OV334" s="379"/>
      <c r="OW334" s="379"/>
      <c r="OX334" s="379"/>
      <c r="OY334" s="379"/>
      <c r="OZ334" s="379"/>
      <c r="PA334" s="379"/>
      <c r="PB334" s="379"/>
      <c r="PC334" s="379"/>
      <c r="PD334" s="379"/>
      <c r="PE334" s="379"/>
      <c r="PF334" s="379"/>
      <c r="PG334" s="379"/>
      <c r="PH334" s="379"/>
      <c r="PI334" s="379"/>
      <c r="PJ334" s="379"/>
      <c r="PK334" s="379"/>
      <c r="PL334" s="379"/>
      <c r="PM334" s="379"/>
      <c r="PN334" s="379"/>
      <c r="PO334" s="379"/>
      <c r="PP334" s="379"/>
      <c r="PQ334" s="379"/>
      <c r="PR334" s="379"/>
      <c r="PS334" s="379"/>
      <c r="PT334" s="379"/>
      <c r="PU334" s="379"/>
      <c r="PV334" s="379"/>
      <c r="PW334" s="379"/>
      <c r="PX334" s="379"/>
      <c r="PY334" s="379"/>
      <c r="PZ334" s="379"/>
      <c r="QA334" s="379"/>
      <c r="QB334" s="379"/>
      <c r="QC334" s="379"/>
      <c r="QD334" s="379"/>
      <c r="QE334" s="379"/>
      <c r="QF334" s="379"/>
      <c r="QG334" s="379"/>
      <c r="QH334" s="379"/>
      <c r="QI334" s="379"/>
      <c r="QJ334" s="379"/>
      <c r="QK334" s="379"/>
      <c r="QL334" s="379"/>
      <c r="QM334" s="379"/>
      <c r="QN334" s="379"/>
      <c r="QO334" s="379"/>
      <c r="QP334" s="379"/>
      <c r="QQ334" s="379"/>
      <c r="QR334" s="379"/>
      <c r="QS334" s="379"/>
      <c r="QT334" s="379"/>
      <c r="QU334" s="379"/>
      <c r="QV334" s="379"/>
      <c r="QW334" s="379"/>
      <c r="QX334" s="379"/>
      <c r="QY334" s="379"/>
      <c r="QZ334" s="379"/>
      <c r="RA334" s="379"/>
      <c r="RB334" s="379"/>
      <c r="RC334" s="379"/>
      <c r="RD334" s="379"/>
      <c r="RE334" s="379"/>
      <c r="RF334" s="379"/>
      <c r="RG334" s="379"/>
      <c r="RH334" s="379"/>
      <c r="RI334" s="379"/>
      <c r="RJ334" s="379"/>
      <c r="RK334" s="379"/>
      <c r="RL334" s="379"/>
      <c r="RM334" s="379"/>
      <c r="RN334" s="379"/>
      <c r="RO334" s="379"/>
      <c r="RP334" s="379"/>
      <c r="RQ334" s="379"/>
      <c r="RR334" s="379"/>
      <c r="RS334" s="379"/>
      <c r="RT334" s="379"/>
      <c r="RU334" s="379"/>
      <c r="RV334" s="379"/>
      <c r="RW334" s="379"/>
      <c r="RX334" s="379"/>
      <c r="RY334" s="379"/>
      <c r="RZ334" s="379"/>
      <c r="SA334" s="379"/>
      <c r="SB334" s="379"/>
      <c r="SC334" s="379"/>
      <c r="SD334" s="379"/>
      <c r="SE334" s="379"/>
      <c r="SF334" s="379"/>
      <c r="SG334" s="379"/>
      <c r="SH334" s="379"/>
      <c r="SI334" s="379"/>
      <c r="SJ334" s="379"/>
      <c r="SK334" s="379"/>
      <c r="SL334" s="379"/>
      <c r="SM334" s="379"/>
      <c r="SN334" s="379"/>
      <c r="SO334" s="379"/>
      <c r="SP334" s="379"/>
      <c r="SQ334" s="379"/>
      <c r="SR334" s="379"/>
      <c r="SS334" s="379"/>
      <c r="ST334" s="379"/>
      <c r="SU334" s="379"/>
      <c r="SV334" s="379"/>
      <c r="SW334" s="379"/>
      <c r="SX334" s="379"/>
      <c r="SY334" s="379"/>
      <c r="SZ334" s="379"/>
      <c r="TA334" s="379"/>
      <c r="TB334" s="379"/>
      <c r="TC334" s="379"/>
      <c r="TD334" s="379"/>
      <c r="TE334" s="379"/>
      <c r="TF334" s="379"/>
      <c r="TG334" s="379"/>
      <c r="TH334" s="379"/>
      <c r="TI334" s="379"/>
      <c r="TJ334" s="379"/>
      <c r="TK334" s="379"/>
      <c r="TL334" s="379"/>
      <c r="TM334" s="379"/>
      <c r="TN334" s="379"/>
      <c r="TO334" s="379"/>
      <c r="TP334" s="379"/>
      <c r="TQ334" s="379"/>
      <c r="TR334" s="379"/>
      <c r="TS334" s="379"/>
      <c r="TT334" s="379"/>
      <c r="TU334" s="379"/>
      <c r="TV334" s="379"/>
      <c r="TW334" s="379"/>
      <c r="TX334" s="379"/>
      <c r="TY334" s="379"/>
      <c r="TZ334" s="379"/>
      <c r="UA334" s="379"/>
      <c r="UB334" s="379"/>
      <c r="UC334" s="379"/>
      <c r="UD334" s="379"/>
      <c r="UE334" s="379"/>
      <c r="UF334" s="379"/>
      <c r="UG334" s="379"/>
      <c r="UH334" s="379"/>
      <c r="UI334" s="379"/>
      <c r="UJ334" s="379"/>
      <c r="UK334" s="379"/>
      <c r="UL334" s="379"/>
      <c r="UM334" s="379"/>
      <c r="UN334" s="379"/>
      <c r="UO334" s="379"/>
      <c r="UP334" s="379"/>
      <c r="UQ334" s="379"/>
      <c r="UR334" s="379"/>
      <c r="US334" s="379"/>
      <c r="UT334" s="379"/>
      <c r="UU334" s="379"/>
      <c r="UV334" s="379"/>
      <c r="UW334" s="379"/>
      <c r="UX334" s="379"/>
      <c r="UY334" s="379"/>
      <c r="UZ334" s="379"/>
      <c r="VA334" s="379"/>
      <c r="VB334" s="379"/>
      <c r="VC334" s="379"/>
      <c r="VD334" s="379"/>
      <c r="VE334" s="379"/>
      <c r="VF334" s="379"/>
      <c r="VG334" s="379"/>
      <c r="VH334" s="379"/>
      <c r="VI334" s="379"/>
      <c r="VJ334" s="379"/>
      <c r="VK334" s="379"/>
      <c r="VL334" s="379"/>
      <c r="VM334" s="379"/>
      <c r="VN334" s="379"/>
      <c r="VO334" s="379"/>
      <c r="VP334" s="379"/>
      <c r="VQ334" s="379"/>
      <c r="VR334" s="379"/>
      <c r="VS334" s="379"/>
      <c r="VT334" s="379"/>
      <c r="VU334" s="379"/>
      <c r="VV334" s="379"/>
      <c r="VW334" s="379"/>
      <c r="VX334" s="379"/>
      <c r="VY334" s="379"/>
      <c r="VZ334" s="379"/>
      <c r="WA334" s="379"/>
      <c r="WB334" s="379"/>
      <c r="WC334" s="379"/>
      <c r="WD334" s="379"/>
      <c r="WE334" s="379"/>
      <c r="WF334" s="379"/>
      <c r="WG334" s="379"/>
      <c r="WH334" s="379"/>
      <c r="WI334" s="379"/>
      <c r="WJ334" s="379"/>
      <c r="WK334" s="379"/>
      <c r="WL334" s="379"/>
      <c r="WM334" s="379"/>
      <c r="WN334" s="379"/>
      <c r="WO334" s="379"/>
      <c r="WP334" s="379"/>
      <c r="WQ334" s="379"/>
      <c r="WR334" s="379"/>
      <c r="WS334" s="379"/>
      <c r="WT334" s="379"/>
      <c r="WU334" s="379"/>
      <c r="WV334" s="379"/>
      <c r="WW334" s="379"/>
      <c r="WX334" s="379"/>
      <c r="WY334" s="379"/>
      <c r="WZ334" s="379"/>
      <c r="XA334" s="379"/>
      <c r="XB334" s="379"/>
      <c r="XC334" s="379"/>
      <c r="XD334" s="379"/>
      <c r="XE334" s="379"/>
      <c r="XF334" s="379"/>
      <c r="XG334" s="379"/>
      <c r="XH334" s="379"/>
      <c r="XI334" s="379"/>
      <c r="XJ334" s="379"/>
      <c r="XK334" s="379"/>
      <c r="XL334" s="379"/>
      <c r="XM334" s="379"/>
      <c r="XN334" s="379"/>
      <c r="XO334" s="379"/>
      <c r="XP334" s="379"/>
      <c r="XQ334" s="379"/>
      <c r="XR334" s="379"/>
      <c r="XS334" s="379"/>
      <c r="XT334" s="379"/>
      <c r="XU334" s="379"/>
      <c r="XV334" s="379"/>
      <c r="XW334" s="379"/>
      <c r="XX334" s="379"/>
      <c r="XY334" s="379"/>
      <c r="XZ334" s="379"/>
      <c r="YA334" s="379"/>
      <c r="YB334" s="379"/>
      <c r="YC334" s="379"/>
      <c r="YD334" s="379"/>
      <c r="YE334" s="379"/>
      <c r="YF334" s="379"/>
      <c r="YG334" s="379"/>
      <c r="YH334" s="379"/>
      <c r="YI334" s="379"/>
      <c r="YJ334" s="379"/>
      <c r="YK334" s="379"/>
      <c r="YL334" s="379"/>
      <c r="YM334" s="379"/>
      <c r="YN334" s="379"/>
      <c r="YO334" s="379"/>
      <c r="YP334" s="379"/>
      <c r="YQ334" s="379"/>
      <c r="YR334" s="379"/>
      <c r="YS334" s="379"/>
      <c r="YT334" s="379"/>
      <c r="YU334" s="379"/>
      <c r="YV334" s="379"/>
      <c r="YW334" s="379"/>
      <c r="YX334" s="379"/>
      <c r="YY334" s="379"/>
      <c r="YZ334" s="379"/>
      <c r="ZA334" s="379"/>
      <c r="ZB334" s="379"/>
      <c r="ZC334" s="379"/>
      <c r="ZD334" s="379"/>
      <c r="ZE334" s="379"/>
      <c r="ZF334" s="379"/>
      <c r="ZG334" s="379"/>
      <c r="ZH334" s="379"/>
      <c r="ZI334" s="379"/>
      <c r="ZJ334" s="379"/>
      <c r="ZK334" s="379"/>
      <c r="ZL334" s="379"/>
      <c r="ZM334" s="379"/>
      <c r="ZN334" s="379"/>
      <c r="ZO334" s="379"/>
      <c r="ZP334" s="379"/>
      <c r="ZQ334" s="379"/>
      <c r="ZR334" s="379"/>
      <c r="ZS334" s="379"/>
      <c r="ZT334" s="379"/>
      <c r="ZU334" s="379"/>
      <c r="ZV334" s="379"/>
      <c r="ZW334" s="379"/>
      <c r="ZX334" s="379"/>
      <c r="ZY334" s="379"/>
      <c r="ZZ334" s="379"/>
      <c r="AAA334" s="379"/>
      <c r="AAB334" s="379"/>
      <c r="AAC334" s="379"/>
      <c r="AAD334" s="379"/>
      <c r="AAE334" s="379"/>
      <c r="AAF334" s="379"/>
      <c r="AAG334" s="379"/>
      <c r="AAH334" s="379"/>
      <c r="AAI334" s="379"/>
      <c r="AAJ334" s="379"/>
      <c r="AAK334" s="379"/>
      <c r="AAL334" s="379"/>
      <c r="AAM334" s="379"/>
      <c r="AAN334" s="379"/>
      <c r="AAO334" s="379"/>
      <c r="AAP334" s="379"/>
      <c r="AAQ334" s="379"/>
      <c r="AAR334" s="379"/>
      <c r="AAS334" s="379"/>
      <c r="AAT334" s="379"/>
      <c r="AAU334" s="379"/>
      <c r="AAV334" s="379"/>
      <c r="AAW334" s="379"/>
      <c r="AAX334" s="379"/>
      <c r="AAY334" s="379"/>
      <c r="AAZ334" s="379"/>
      <c r="ABA334" s="379"/>
      <c r="ABB334" s="379"/>
      <c r="ABC334" s="379"/>
      <c r="ABD334" s="379"/>
      <c r="ABE334" s="379"/>
      <c r="ABF334" s="379"/>
      <c r="ABG334" s="379"/>
      <c r="ABH334" s="379"/>
      <c r="ABI334" s="379"/>
      <c r="ABJ334" s="379"/>
      <c r="ABK334" s="379"/>
      <c r="ABL334" s="379"/>
      <c r="ABM334" s="379"/>
      <c r="ABN334" s="379"/>
      <c r="ABO334" s="379"/>
      <c r="ABP334" s="379"/>
      <c r="ABQ334" s="379"/>
      <c r="ABR334" s="379"/>
      <c r="ABS334" s="379"/>
      <c r="ABT334" s="379"/>
      <c r="ABU334" s="379"/>
      <c r="ABV334" s="379"/>
      <c r="ABW334" s="379"/>
      <c r="ABX334" s="379"/>
      <c r="ABY334" s="379"/>
      <c r="ABZ334" s="379"/>
      <c r="ACA334" s="379"/>
      <c r="ACB334" s="379"/>
      <c r="ACC334" s="379"/>
      <c r="ACD334" s="379"/>
      <c r="ACE334" s="379"/>
      <c r="ACF334" s="379"/>
      <c r="ACG334" s="379"/>
      <c r="ACH334" s="379"/>
      <c r="ACI334" s="379"/>
      <c r="ACJ334" s="379"/>
      <c r="ACK334" s="379"/>
      <c r="ACL334" s="379"/>
      <c r="ACM334" s="379"/>
      <c r="ACN334" s="379"/>
      <c r="ACO334" s="379"/>
      <c r="ACP334" s="379"/>
      <c r="ACQ334" s="379"/>
      <c r="ACR334" s="379"/>
      <c r="ACS334" s="379"/>
      <c r="ACT334" s="379"/>
      <c r="ACU334" s="379"/>
      <c r="ACV334" s="379"/>
      <c r="ACW334" s="379"/>
      <c r="ACX334" s="379"/>
      <c r="ACY334" s="379"/>
      <c r="ACZ334" s="379"/>
      <c r="ADA334" s="379"/>
      <c r="ADB334" s="379"/>
      <c r="ADC334" s="379"/>
      <c r="ADD334" s="379"/>
      <c r="ADE334" s="379"/>
      <c r="ADF334" s="379"/>
      <c r="ADG334" s="379"/>
      <c r="ADH334" s="379"/>
      <c r="ADI334" s="379"/>
      <c r="ADJ334" s="379"/>
      <c r="ADK334" s="379"/>
      <c r="ADL334" s="379"/>
      <c r="ADM334" s="379"/>
      <c r="ADN334" s="379"/>
      <c r="ADO334" s="379"/>
      <c r="ADP334" s="379"/>
      <c r="ADQ334" s="379"/>
      <c r="ADR334" s="379"/>
      <c r="ADS334" s="379"/>
      <c r="ADT334" s="379"/>
      <c r="ADU334" s="379"/>
      <c r="ADV334" s="379"/>
      <c r="ADW334" s="379"/>
      <c r="ADX334" s="379"/>
      <c r="ADY334" s="379"/>
      <c r="ADZ334" s="379"/>
      <c r="AEA334" s="379"/>
      <c r="AEB334" s="379"/>
      <c r="AEC334" s="379"/>
      <c r="AED334" s="379"/>
      <c r="AEE334" s="379"/>
      <c r="AEF334" s="379"/>
      <c r="AEG334" s="379"/>
      <c r="AEH334" s="379"/>
      <c r="AEI334" s="379"/>
      <c r="AEJ334" s="379"/>
      <c r="AEK334" s="379"/>
      <c r="AEL334" s="379"/>
      <c r="AEM334" s="379"/>
      <c r="AEN334" s="379"/>
      <c r="AEO334" s="379"/>
      <c r="AEP334" s="379"/>
      <c r="AEQ334" s="379"/>
      <c r="AER334" s="379"/>
      <c r="AES334" s="379"/>
      <c r="AET334" s="379"/>
      <c r="AEU334" s="379"/>
      <c r="AEV334" s="379"/>
      <c r="AEW334" s="379"/>
      <c r="AEX334" s="379"/>
      <c r="AEY334" s="379"/>
      <c r="AEZ334" s="379"/>
      <c r="AFA334" s="379"/>
      <c r="AFB334" s="379"/>
      <c r="AFC334" s="379"/>
      <c r="AFD334" s="379"/>
      <c r="AFE334" s="379"/>
      <c r="AFF334" s="379"/>
      <c r="AFG334" s="379"/>
      <c r="AFH334" s="379"/>
      <c r="AFI334" s="379"/>
      <c r="AFJ334" s="379"/>
      <c r="AFK334" s="379"/>
      <c r="AFL334" s="379"/>
      <c r="AFM334" s="379"/>
      <c r="AFN334" s="379"/>
      <c r="AFO334" s="379"/>
      <c r="AFP334" s="379"/>
      <c r="AFQ334" s="379"/>
      <c r="AFR334" s="379"/>
      <c r="AFS334" s="379"/>
      <c r="AFT334" s="379"/>
      <c r="AFU334" s="379"/>
      <c r="AFV334" s="379"/>
      <c r="AFW334" s="379"/>
      <c r="AFX334" s="379"/>
      <c r="AFY334" s="379"/>
      <c r="AFZ334" s="379"/>
      <c r="AGA334" s="379"/>
      <c r="AGB334" s="379"/>
      <c r="AGC334" s="379"/>
      <c r="AGD334" s="379"/>
      <c r="AGE334" s="379"/>
      <c r="AGF334" s="379"/>
      <c r="AGG334" s="379"/>
      <c r="AGH334" s="379"/>
      <c r="AGI334" s="379"/>
      <c r="AGJ334" s="379"/>
      <c r="AGK334" s="379"/>
      <c r="AGL334" s="379"/>
      <c r="AGM334" s="379"/>
      <c r="AGN334" s="379"/>
      <c r="AGO334" s="379"/>
      <c r="AGP334" s="379"/>
      <c r="AGQ334" s="379"/>
      <c r="AGR334" s="379"/>
      <c r="AGS334" s="379"/>
      <c r="AGT334" s="379"/>
      <c r="AGU334" s="379"/>
      <c r="AGV334" s="379"/>
      <c r="AGW334" s="379"/>
      <c r="AGX334" s="379"/>
      <c r="AGY334" s="379"/>
      <c r="AGZ334" s="379"/>
      <c r="AHA334" s="379"/>
      <c r="AHB334" s="379"/>
      <c r="AHC334" s="379"/>
      <c r="AHD334" s="379"/>
      <c r="AHE334" s="379"/>
      <c r="AHF334" s="379"/>
      <c r="AHG334" s="379"/>
      <c r="AHH334" s="379"/>
      <c r="AHI334" s="379"/>
      <c r="AHJ334" s="379"/>
      <c r="AHK334" s="379"/>
      <c r="AHL334" s="379"/>
      <c r="AHM334" s="379"/>
      <c r="AHN334" s="379"/>
      <c r="AHO334" s="379"/>
      <c r="AHP334" s="379"/>
      <c r="AHQ334" s="379"/>
      <c r="AHR334" s="379"/>
      <c r="AHS334" s="379"/>
      <c r="AHT334" s="379"/>
      <c r="AHU334" s="379"/>
      <c r="AHV334" s="379"/>
      <c r="AHW334" s="379"/>
      <c r="AHX334" s="379"/>
      <c r="AHY334" s="379"/>
      <c r="AHZ334" s="379"/>
      <c r="AIA334" s="379"/>
      <c r="AIB334" s="379"/>
      <c r="AIC334" s="379"/>
      <c r="AID334" s="379"/>
      <c r="AIE334" s="379"/>
      <c r="AIF334" s="379"/>
      <c r="AIG334" s="379"/>
      <c r="AIH334" s="379"/>
      <c r="AII334" s="379"/>
      <c r="AIJ334" s="379"/>
      <c r="AIK334" s="379"/>
      <c r="AIL334" s="379"/>
      <c r="AIM334" s="379"/>
      <c r="AIN334" s="379"/>
      <c r="AIO334" s="379"/>
      <c r="AIP334" s="379"/>
      <c r="AIQ334" s="379"/>
      <c r="AIR334" s="379"/>
      <c r="AIS334" s="379"/>
      <c r="AIT334" s="379"/>
      <c r="AIU334" s="379"/>
      <c r="AIV334" s="379"/>
      <c r="AIW334" s="379"/>
      <c r="AIX334" s="379"/>
      <c r="AIY334" s="379"/>
      <c r="AIZ334" s="379"/>
      <c r="AJA334" s="379"/>
      <c r="AJB334" s="379"/>
      <c r="AJC334" s="379"/>
      <c r="AJD334" s="379"/>
      <c r="AJE334" s="379"/>
      <c r="AJF334" s="379"/>
      <c r="AJG334" s="379"/>
      <c r="AJH334" s="379"/>
      <c r="AJI334" s="379"/>
      <c r="AJJ334" s="379"/>
      <c r="AJK334" s="379"/>
      <c r="AJL334" s="379"/>
      <c r="AJM334" s="379"/>
      <c r="AJN334" s="379"/>
      <c r="AJO334" s="379"/>
      <c r="AJP334" s="379"/>
      <c r="AJQ334" s="379"/>
      <c r="AJR334" s="379"/>
      <c r="AJS334" s="379"/>
      <c r="AJT334" s="379"/>
      <c r="AJU334" s="379"/>
      <c r="AJV334" s="379"/>
      <c r="AJW334" s="379"/>
      <c r="AJX334" s="379"/>
      <c r="AJY334" s="379"/>
      <c r="AJZ334" s="379"/>
      <c r="AKA334" s="379"/>
      <c r="AKB334" s="379"/>
      <c r="AKC334" s="379"/>
      <c r="AKD334" s="379"/>
      <c r="AKE334" s="379"/>
      <c r="AKF334" s="379"/>
      <c r="AKG334" s="379"/>
      <c r="AKH334" s="379"/>
      <c r="AKI334" s="379"/>
      <c r="AKJ334" s="379"/>
      <c r="AKK334" s="379"/>
      <c r="AKL334" s="379"/>
      <c r="AKM334" s="379"/>
      <c r="AKN334" s="379"/>
      <c r="AKO334" s="379"/>
      <c r="AKP334" s="379"/>
      <c r="AKQ334" s="379"/>
      <c r="AKR334" s="379"/>
      <c r="AKS334" s="379"/>
      <c r="AKT334" s="379"/>
      <c r="AKU334" s="379"/>
      <c r="AKV334" s="379"/>
      <c r="AKW334" s="379"/>
      <c r="AKX334" s="379"/>
      <c r="AKY334" s="379"/>
      <c r="AKZ334" s="379"/>
      <c r="ALA334" s="379"/>
      <c r="ALB334" s="379"/>
      <c r="ALC334" s="379"/>
      <c r="ALD334" s="379"/>
      <c r="ALE334" s="379"/>
      <c r="ALF334" s="379"/>
      <c r="ALG334" s="379"/>
      <c r="ALH334" s="379"/>
      <c r="ALI334" s="379"/>
      <c r="ALJ334" s="379"/>
      <c r="ALK334" s="379"/>
      <c r="ALL334" s="379"/>
      <c r="ALM334" s="379"/>
      <c r="ALN334" s="379"/>
      <c r="ALO334" s="379"/>
      <c r="ALP334" s="379"/>
      <c r="ALQ334" s="379"/>
      <c r="ALR334" s="379"/>
      <c r="ALS334" s="379"/>
      <c r="ALT334" s="379"/>
      <c r="ALU334" s="379"/>
      <c r="ALV334" s="379"/>
      <c r="ALW334" s="379"/>
      <c r="ALX334" s="379"/>
      <c r="ALY334" s="379"/>
      <c r="ALZ334" s="379"/>
      <c r="AMA334" s="379"/>
      <c r="AMB334" s="379"/>
      <c r="AMC334" s="379"/>
      <c r="AMD334" s="379"/>
      <c r="AME334" s="379"/>
      <c r="AMF334" s="379"/>
      <c r="AMG334" s="379"/>
      <c r="AMH334" s="379"/>
      <c r="AMI334" s="379"/>
      <c r="AMJ334" s="379"/>
      <c r="AMK334" s="379"/>
      <c r="AML334" s="379"/>
      <c r="AMM334" s="379"/>
      <c r="AMN334" s="379"/>
      <c r="AMO334" s="379"/>
      <c r="AMP334" s="379"/>
      <c r="AMQ334" s="379"/>
      <c r="AMR334" s="379"/>
      <c r="AMS334" s="379"/>
      <c r="AMT334" s="379"/>
    </row>
    <row r="335" spans="1:1035" s="343" customFormat="1" ht="13.2" x14ac:dyDescent="0.25">
      <c r="A335" s="664">
        <v>45595</v>
      </c>
      <c r="B335" s="665">
        <v>1.4</v>
      </c>
      <c r="C335" s="666">
        <v>0.40699999999999997</v>
      </c>
      <c r="D335" s="667">
        <v>45626</v>
      </c>
      <c r="E335" s="668">
        <v>0</v>
      </c>
      <c r="F335" s="668">
        <v>0.27500000000000002</v>
      </c>
      <c r="G335" s="669">
        <v>45656</v>
      </c>
      <c r="H335" s="665">
        <v>0</v>
      </c>
      <c r="I335" s="665">
        <v>0.20300000000000001</v>
      </c>
      <c r="J335" s="667">
        <v>45687</v>
      </c>
      <c r="K335" s="668">
        <v>3.1</v>
      </c>
      <c r="L335" s="670">
        <v>0.23499999999999999</v>
      </c>
      <c r="M335" s="753"/>
      <c r="N335" s="753"/>
      <c r="O335" s="753"/>
      <c r="P335" s="672">
        <v>45746</v>
      </c>
      <c r="Q335" s="673">
        <v>0</v>
      </c>
      <c r="R335" s="674">
        <v>0.29099999999999998</v>
      </c>
      <c r="S335" s="678">
        <v>45777</v>
      </c>
      <c r="T335" s="676">
        <v>0</v>
      </c>
      <c r="U335" s="688">
        <v>2.0259999999999998</v>
      </c>
      <c r="V335" s="675">
        <v>45807</v>
      </c>
      <c r="W335" s="676">
        <v>0</v>
      </c>
      <c r="X335" s="677">
        <v>2.0259999999999998</v>
      </c>
      <c r="Y335" s="678">
        <v>45838</v>
      </c>
      <c r="Z335" s="676">
        <v>4.3</v>
      </c>
      <c r="AA335" s="689">
        <v>0.77600000000000002</v>
      </c>
      <c r="AB335" s="679">
        <v>45868</v>
      </c>
      <c r="AC335" s="658"/>
      <c r="AD335" s="658"/>
      <c r="AE335" s="652">
        <v>0</v>
      </c>
      <c r="AF335" s="673">
        <v>0.28699999999999998</v>
      </c>
      <c r="AG335" s="681">
        <v>45899</v>
      </c>
      <c r="AH335" s="681"/>
      <c r="AI335" s="681"/>
      <c r="AJ335" s="381">
        <v>0</v>
      </c>
      <c r="AK335" s="381">
        <v>0.20200000000000001</v>
      </c>
      <c r="AL335" s="383">
        <v>0.159</v>
      </c>
      <c r="AM335" s="686"/>
      <c r="AN335" s="686"/>
      <c r="AO335" s="683">
        <v>45930</v>
      </c>
      <c r="AP335" s="673">
        <v>0</v>
      </c>
      <c r="AQ335" s="384">
        <v>0.21</v>
      </c>
      <c r="AR335" s="622"/>
      <c r="AS335" s="622"/>
      <c r="AT335" s="379"/>
      <c r="AU335" s="379"/>
      <c r="AV335" s="379"/>
      <c r="AW335" s="379"/>
      <c r="AX335" s="379"/>
      <c r="AY335" s="379"/>
      <c r="AZ335" s="379"/>
      <c r="BA335" s="379"/>
      <c r="BB335" s="379"/>
      <c r="BC335" s="379"/>
      <c r="BD335" s="379"/>
      <c r="BE335" s="379"/>
      <c r="BF335" s="379"/>
      <c r="BG335" s="379"/>
      <c r="BH335" s="379"/>
      <c r="BI335" s="379"/>
      <c r="BJ335" s="379"/>
      <c r="BK335" s="379"/>
      <c r="BL335" s="379"/>
      <c r="BM335" s="379"/>
      <c r="BN335" s="379"/>
      <c r="BO335" s="379"/>
      <c r="BP335" s="379"/>
      <c r="BQ335" s="379"/>
      <c r="BR335" s="379"/>
      <c r="BS335" s="379"/>
      <c r="BT335" s="379"/>
      <c r="BU335" s="379"/>
      <c r="BV335" s="379"/>
      <c r="BW335" s="379"/>
      <c r="BX335" s="379"/>
      <c r="BY335" s="379"/>
      <c r="BZ335" s="379"/>
      <c r="CA335" s="379"/>
      <c r="CB335" s="379"/>
      <c r="CC335" s="379"/>
      <c r="CD335" s="379"/>
      <c r="CE335" s="379"/>
      <c r="CF335" s="379"/>
      <c r="CG335" s="379"/>
      <c r="CH335" s="379"/>
      <c r="CI335" s="379"/>
      <c r="CJ335" s="379"/>
      <c r="CK335" s="379"/>
      <c r="CL335" s="379"/>
      <c r="CM335" s="379"/>
      <c r="CN335" s="379"/>
      <c r="CO335" s="379"/>
      <c r="CP335" s="379"/>
      <c r="CQ335" s="379"/>
      <c r="CR335" s="379"/>
      <c r="CS335" s="379"/>
      <c r="CT335" s="379"/>
      <c r="CU335" s="379"/>
      <c r="CV335" s="379"/>
      <c r="CW335" s="379"/>
      <c r="CX335" s="379"/>
      <c r="CY335" s="379"/>
      <c r="CZ335" s="379"/>
      <c r="DA335" s="379"/>
      <c r="DB335" s="379"/>
      <c r="DC335" s="379"/>
      <c r="DD335" s="379"/>
      <c r="DE335" s="379"/>
      <c r="DF335" s="379"/>
      <c r="DG335" s="379"/>
      <c r="DH335" s="379"/>
      <c r="DI335" s="379"/>
      <c r="DJ335" s="379"/>
      <c r="DK335" s="379"/>
      <c r="DL335" s="379"/>
      <c r="DM335" s="379"/>
      <c r="DN335" s="379"/>
      <c r="DO335" s="379"/>
      <c r="DP335" s="379"/>
      <c r="DQ335" s="379"/>
      <c r="DR335" s="379"/>
      <c r="DS335" s="379"/>
      <c r="DT335" s="379"/>
      <c r="DU335" s="379"/>
      <c r="DV335" s="379"/>
      <c r="DW335" s="379"/>
      <c r="DX335" s="379"/>
      <c r="DY335" s="379"/>
      <c r="DZ335" s="379"/>
      <c r="EA335" s="379"/>
      <c r="EB335" s="379"/>
      <c r="EC335" s="379"/>
      <c r="ED335" s="379"/>
      <c r="EE335" s="379"/>
      <c r="EF335" s="379"/>
      <c r="EG335" s="379"/>
      <c r="EH335" s="379"/>
      <c r="EI335" s="379"/>
      <c r="EJ335" s="379"/>
      <c r="EK335" s="379"/>
      <c r="EL335" s="379"/>
      <c r="EM335" s="379"/>
      <c r="EN335" s="379"/>
      <c r="EO335" s="379"/>
      <c r="EP335" s="379"/>
      <c r="EQ335" s="379"/>
      <c r="ER335" s="379"/>
      <c r="ES335" s="379"/>
      <c r="ET335" s="379"/>
      <c r="EU335" s="379"/>
      <c r="EV335" s="379"/>
      <c r="EW335" s="379"/>
      <c r="EX335" s="379"/>
      <c r="EY335" s="379"/>
      <c r="EZ335" s="379"/>
      <c r="FA335" s="379"/>
      <c r="FB335" s="379"/>
      <c r="FC335" s="379"/>
      <c r="FD335" s="379"/>
      <c r="FE335" s="379"/>
      <c r="FF335" s="379"/>
      <c r="FG335" s="379"/>
      <c r="FH335" s="379"/>
      <c r="FI335" s="379"/>
      <c r="FJ335" s="379"/>
      <c r="FK335" s="379"/>
      <c r="FL335" s="379"/>
      <c r="FM335" s="379"/>
      <c r="FN335" s="379"/>
      <c r="FO335" s="379"/>
      <c r="FP335" s="379"/>
      <c r="FQ335" s="379"/>
      <c r="FR335" s="379"/>
      <c r="FS335" s="379"/>
      <c r="FT335" s="379"/>
      <c r="FU335" s="379"/>
      <c r="FV335" s="379"/>
      <c r="FW335" s="379"/>
      <c r="FX335" s="379"/>
      <c r="FY335" s="379"/>
      <c r="FZ335" s="379"/>
      <c r="GA335" s="379"/>
      <c r="GB335" s="379"/>
      <c r="GC335" s="379"/>
      <c r="GD335" s="379"/>
      <c r="GE335" s="379"/>
      <c r="GF335" s="379"/>
      <c r="GG335" s="379"/>
      <c r="GH335" s="379"/>
      <c r="GI335" s="379"/>
      <c r="GJ335" s="379"/>
      <c r="GK335" s="379"/>
      <c r="GL335" s="379"/>
      <c r="GM335" s="379"/>
      <c r="GN335" s="379"/>
      <c r="GO335" s="379"/>
      <c r="GP335" s="379"/>
      <c r="GQ335" s="379"/>
      <c r="GR335" s="379"/>
      <c r="GS335" s="379"/>
      <c r="GT335" s="379"/>
      <c r="GU335" s="379"/>
      <c r="GV335" s="379"/>
      <c r="GW335" s="379"/>
      <c r="GX335" s="379"/>
      <c r="GY335" s="379"/>
      <c r="GZ335" s="379"/>
      <c r="HA335" s="379"/>
      <c r="HB335" s="379"/>
      <c r="HC335" s="379"/>
      <c r="HD335" s="379"/>
      <c r="HE335" s="379"/>
      <c r="HF335" s="379"/>
      <c r="HG335" s="379"/>
      <c r="HH335" s="379"/>
      <c r="HI335" s="379"/>
      <c r="HJ335" s="379"/>
      <c r="HK335" s="379"/>
      <c r="HL335" s="379"/>
      <c r="HM335" s="379"/>
      <c r="HN335" s="379"/>
      <c r="HO335" s="379"/>
      <c r="HP335" s="379"/>
      <c r="HQ335" s="379"/>
      <c r="HR335" s="379"/>
      <c r="HS335" s="379"/>
      <c r="HT335" s="379"/>
      <c r="HU335" s="379"/>
      <c r="HV335" s="379"/>
      <c r="HW335" s="379"/>
      <c r="HX335" s="379"/>
      <c r="HY335" s="379"/>
      <c r="HZ335" s="379"/>
      <c r="IA335" s="379"/>
      <c r="IB335" s="379"/>
      <c r="IC335" s="379"/>
      <c r="ID335" s="379"/>
      <c r="IE335" s="379"/>
      <c r="IF335" s="379"/>
      <c r="IG335" s="379"/>
      <c r="IH335" s="379"/>
      <c r="II335" s="379"/>
      <c r="IJ335" s="379"/>
      <c r="IK335" s="379"/>
      <c r="IL335" s="379"/>
      <c r="IM335" s="379"/>
      <c r="IN335" s="379"/>
      <c r="IO335" s="379"/>
      <c r="IP335" s="379"/>
      <c r="IQ335" s="379"/>
      <c r="IR335" s="379"/>
      <c r="IS335" s="379"/>
      <c r="IT335" s="379"/>
      <c r="IU335" s="379"/>
      <c r="IV335" s="379"/>
      <c r="IW335" s="379"/>
      <c r="IX335" s="379"/>
      <c r="IY335" s="379"/>
      <c r="IZ335" s="379"/>
      <c r="JA335" s="379"/>
      <c r="JB335" s="379"/>
      <c r="JC335" s="379"/>
      <c r="JD335" s="379"/>
      <c r="JE335" s="379"/>
      <c r="JF335" s="379"/>
      <c r="JG335" s="379"/>
      <c r="JH335" s="379"/>
      <c r="JI335" s="379"/>
      <c r="JJ335" s="379"/>
      <c r="JK335" s="379"/>
      <c r="JL335" s="379"/>
      <c r="JM335" s="379"/>
      <c r="JN335" s="379"/>
      <c r="JO335" s="379"/>
      <c r="JP335" s="379"/>
      <c r="JQ335" s="379"/>
      <c r="JR335" s="379"/>
      <c r="JS335" s="379"/>
      <c r="JT335" s="379"/>
      <c r="JU335" s="379"/>
      <c r="JV335" s="379"/>
      <c r="JW335" s="379"/>
      <c r="JX335" s="379"/>
      <c r="JY335" s="379"/>
      <c r="JZ335" s="379"/>
      <c r="KA335" s="379"/>
      <c r="KB335" s="379"/>
      <c r="KC335" s="379"/>
      <c r="KD335" s="379"/>
      <c r="KE335" s="379"/>
      <c r="KF335" s="379"/>
      <c r="KG335" s="379"/>
      <c r="KH335" s="379"/>
      <c r="KI335" s="379"/>
      <c r="KJ335" s="379"/>
      <c r="KK335" s="379"/>
      <c r="KL335" s="379"/>
      <c r="KM335" s="379"/>
      <c r="KN335" s="379"/>
      <c r="KO335" s="379"/>
      <c r="KP335" s="379"/>
      <c r="KQ335" s="379"/>
      <c r="KR335" s="379"/>
      <c r="KS335" s="379"/>
      <c r="KT335" s="379"/>
      <c r="KU335" s="379"/>
      <c r="KV335" s="379"/>
      <c r="KW335" s="379"/>
      <c r="KX335" s="379"/>
      <c r="KY335" s="379"/>
      <c r="KZ335" s="379"/>
      <c r="LA335" s="379"/>
      <c r="LB335" s="379"/>
      <c r="LC335" s="379"/>
      <c r="LD335" s="379"/>
      <c r="LE335" s="379"/>
      <c r="LF335" s="379"/>
      <c r="LG335" s="379"/>
      <c r="LH335" s="379"/>
      <c r="LI335" s="379"/>
      <c r="LJ335" s="379"/>
      <c r="LK335" s="379"/>
      <c r="LL335" s="379"/>
      <c r="LM335" s="379"/>
      <c r="LN335" s="379"/>
      <c r="LO335" s="379"/>
      <c r="LP335" s="379"/>
      <c r="LQ335" s="379"/>
      <c r="LR335" s="379"/>
      <c r="LS335" s="379"/>
      <c r="LT335" s="379"/>
      <c r="LU335" s="379"/>
      <c r="LV335" s="379"/>
      <c r="LW335" s="379"/>
      <c r="LX335" s="379"/>
      <c r="LY335" s="379"/>
      <c r="LZ335" s="379"/>
      <c r="MA335" s="379"/>
      <c r="MB335" s="379"/>
      <c r="MC335" s="379"/>
      <c r="MD335" s="379"/>
      <c r="ME335" s="379"/>
      <c r="MF335" s="379"/>
      <c r="MG335" s="379"/>
      <c r="MH335" s="379"/>
      <c r="MI335" s="379"/>
      <c r="MJ335" s="379"/>
      <c r="MK335" s="379"/>
      <c r="ML335" s="379"/>
      <c r="MM335" s="379"/>
      <c r="MN335" s="379"/>
      <c r="MO335" s="379"/>
      <c r="MP335" s="379"/>
      <c r="MQ335" s="379"/>
      <c r="MR335" s="379"/>
      <c r="MS335" s="379"/>
      <c r="MT335" s="379"/>
      <c r="MU335" s="379"/>
      <c r="MV335" s="379"/>
      <c r="MW335" s="379"/>
      <c r="MX335" s="379"/>
      <c r="MY335" s="379"/>
      <c r="MZ335" s="379"/>
      <c r="NA335" s="379"/>
      <c r="NB335" s="379"/>
      <c r="NC335" s="379"/>
      <c r="ND335" s="379"/>
      <c r="NE335" s="379"/>
      <c r="NF335" s="379"/>
      <c r="NG335" s="379"/>
      <c r="NH335" s="379"/>
      <c r="NI335" s="379"/>
      <c r="NJ335" s="379"/>
      <c r="NK335" s="379"/>
      <c r="NL335" s="379"/>
      <c r="NM335" s="379"/>
      <c r="NN335" s="379"/>
      <c r="NO335" s="379"/>
      <c r="NP335" s="379"/>
      <c r="NQ335" s="379"/>
      <c r="NR335" s="379"/>
      <c r="NS335" s="379"/>
      <c r="NT335" s="379"/>
      <c r="NU335" s="379"/>
      <c r="NV335" s="379"/>
      <c r="NW335" s="379"/>
      <c r="NX335" s="379"/>
      <c r="NY335" s="379"/>
      <c r="NZ335" s="379"/>
      <c r="OA335" s="379"/>
      <c r="OB335" s="379"/>
      <c r="OC335" s="379"/>
      <c r="OD335" s="379"/>
      <c r="OE335" s="379"/>
      <c r="OF335" s="379"/>
      <c r="OG335" s="379"/>
      <c r="OH335" s="379"/>
      <c r="OI335" s="379"/>
      <c r="OJ335" s="379"/>
      <c r="OK335" s="379"/>
      <c r="OL335" s="379"/>
      <c r="OM335" s="379"/>
      <c r="ON335" s="379"/>
      <c r="OO335" s="379"/>
      <c r="OP335" s="379"/>
      <c r="OQ335" s="379"/>
      <c r="OR335" s="379"/>
      <c r="OS335" s="379"/>
      <c r="OT335" s="379"/>
      <c r="OU335" s="379"/>
      <c r="OV335" s="379"/>
      <c r="OW335" s="379"/>
      <c r="OX335" s="379"/>
      <c r="OY335" s="379"/>
      <c r="OZ335" s="379"/>
      <c r="PA335" s="379"/>
      <c r="PB335" s="379"/>
      <c r="PC335" s="379"/>
      <c r="PD335" s="379"/>
      <c r="PE335" s="379"/>
      <c r="PF335" s="379"/>
      <c r="PG335" s="379"/>
      <c r="PH335" s="379"/>
      <c r="PI335" s="379"/>
      <c r="PJ335" s="379"/>
      <c r="PK335" s="379"/>
      <c r="PL335" s="379"/>
      <c r="PM335" s="379"/>
      <c r="PN335" s="379"/>
      <c r="PO335" s="379"/>
      <c r="PP335" s="379"/>
      <c r="PQ335" s="379"/>
      <c r="PR335" s="379"/>
      <c r="PS335" s="379"/>
      <c r="PT335" s="379"/>
      <c r="PU335" s="379"/>
      <c r="PV335" s="379"/>
      <c r="PW335" s="379"/>
      <c r="PX335" s="379"/>
      <c r="PY335" s="379"/>
      <c r="PZ335" s="379"/>
      <c r="QA335" s="379"/>
      <c r="QB335" s="379"/>
      <c r="QC335" s="379"/>
      <c r="QD335" s="379"/>
      <c r="QE335" s="379"/>
      <c r="QF335" s="379"/>
      <c r="QG335" s="379"/>
      <c r="QH335" s="379"/>
      <c r="QI335" s="379"/>
      <c r="QJ335" s="379"/>
      <c r="QK335" s="379"/>
      <c r="QL335" s="379"/>
      <c r="QM335" s="379"/>
      <c r="QN335" s="379"/>
      <c r="QO335" s="379"/>
      <c r="QP335" s="379"/>
      <c r="QQ335" s="379"/>
      <c r="QR335" s="379"/>
      <c r="QS335" s="379"/>
      <c r="QT335" s="379"/>
      <c r="QU335" s="379"/>
      <c r="QV335" s="379"/>
      <c r="QW335" s="379"/>
      <c r="QX335" s="379"/>
      <c r="QY335" s="379"/>
      <c r="QZ335" s="379"/>
      <c r="RA335" s="379"/>
      <c r="RB335" s="379"/>
      <c r="RC335" s="379"/>
      <c r="RD335" s="379"/>
      <c r="RE335" s="379"/>
      <c r="RF335" s="379"/>
      <c r="RG335" s="379"/>
      <c r="RH335" s="379"/>
      <c r="RI335" s="379"/>
      <c r="RJ335" s="379"/>
      <c r="RK335" s="379"/>
      <c r="RL335" s="379"/>
      <c r="RM335" s="379"/>
      <c r="RN335" s="379"/>
      <c r="RO335" s="379"/>
      <c r="RP335" s="379"/>
      <c r="RQ335" s="379"/>
      <c r="RR335" s="379"/>
      <c r="RS335" s="379"/>
      <c r="RT335" s="379"/>
      <c r="RU335" s="379"/>
      <c r="RV335" s="379"/>
      <c r="RW335" s="379"/>
      <c r="RX335" s="379"/>
      <c r="RY335" s="379"/>
      <c r="RZ335" s="379"/>
      <c r="SA335" s="379"/>
      <c r="SB335" s="379"/>
      <c r="SC335" s="379"/>
      <c r="SD335" s="379"/>
      <c r="SE335" s="379"/>
      <c r="SF335" s="379"/>
      <c r="SG335" s="379"/>
      <c r="SH335" s="379"/>
      <c r="SI335" s="379"/>
      <c r="SJ335" s="379"/>
      <c r="SK335" s="379"/>
      <c r="SL335" s="379"/>
      <c r="SM335" s="379"/>
      <c r="SN335" s="379"/>
      <c r="SO335" s="379"/>
      <c r="SP335" s="379"/>
      <c r="SQ335" s="379"/>
      <c r="SR335" s="379"/>
      <c r="SS335" s="379"/>
      <c r="ST335" s="379"/>
      <c r="SU335" s="379"/>
      <c r="SV335" s="379"/>
      <c r="SW335" s="379"/>
      <c r="SX335" s="379"/>
      <c r="SY335" s="379"/>
      <c r="SZ335" s="379"/>
      <c r="TA335" s="379"/>
      <c r="TB335" s="379"/>
      <c r="TC335" s="379"/>
      <c r="TD335" s="379"/>
      <c r="TE335" s="379"/>
      <c r="TF335" s="379"/>
      <c r="TG335" s="379"/>
      <c r="TH335" s="379"/>
      <c r="TI335" s="379"/>
      <c r="TJ335" s="379"/>
      <c r="TK335" s="379"/>
      <c r="TL335" s="379"/>
      <c r="TM335" s="379"/>
      <c r="TN335" s="379"/>
      <c r="TO335" s="379"/>
      <c r="TP335" s="379"/>
      <c r="TQ335" s="379"/>
      <c r="TR335" s="379"/>
      <c r="TS335" s="379"/>
      <c r="TT335" s="379"/>
      <c r="TU335" s="379"/>
      <c r="TV335" s="379"/>
      <c r="TW335" s="379"/>
      <c r="TX335" s="379"/>
      <c r="TY335" s="379"/>
      <c r="TZ335" s="379"/>
      <c r="UA335" s="379"/>
      <c r="UB335" s="379"/>
      <c r="UC335" s="379"/>
      <c r="UD335" s="379"/>
      <c r="UE335" s="379"/>
      <c r="UF335" s="379"/>
      <c r="UG335" s="379"/>
      <c r="UH335" s="379"/>
      <c r="UI335" s="379"/>
      <c r="UJ335" s="379"/>
      <c r="UK335" s="379"/>
      <c r="UL335" s="379"/>
      <c r="UM335" s="379"/>
      <c r="UN335" s="379"/>
      <c r="UO335" s="379"/>
      <c r="UP335" s="379"/>
      <c r="UQ335" s="379"/>
      <c r="UR335" s="379"/>
      <c r="US335" s="379"/>
      <c r="UT335" s="379"/>
      <c r="UU335" s="379"/>
      <c r="UV335" s="379"/>
      <c r="UW335" s="379"/>
      <c r="UX335" s="379"/>
      <c r="UY335" s="379"/>
      <c r="UZ335" s="379"/>
      <c r="VA335" s="379"/>
      <c r="VB335" s="379"/>
      <c r="VC335" s="379"/>
      <c r="VD335" s="379"/>
      <c r="VE335" s="379"/>
      <c r="VF335" s="379"/>
      <c r="VG335" s="379"/>
      <c r="VH335" s="379"/>
      <c r="VI335" s="379"/>
      <c r="VJ335" s="379"/>
      <c r="VK335" s="379"/>
      <c r="VL335" s="379"/>
      <c r="VM335" s="379"/>
      <c r="VN335" s="379"/>
      <c r="VO335" s="379"/>
      <c r="VP335" s="379"/>
      <c r="VQ335" s="379"/>
      <c r="VR335" s="379"/>
      <c r="VS335" s="379"/>
      <c r="VT335" s="379"/>
      <c r="VU335" s="379"/>
      <c r="VV335" s="379"/>
      <c r="VW335" s="379"/>
      <c r="VX335" s="379"/>
      <c r="VY335" s="379"/>
      <c r="VZ335" s="379"/>
      <c r="WA335" s="379"/>
      <c r="WB335" s="379"/>
      <c r="WC335" s="379"/>
      <c r="WD335" s="379"/>
      <c r="WE335" s="379"/>
      <c r="WF335" s="379"/>
      <c r="WG335" s="379"/>
      <c r="WH335" s="379"/>
      <c r="WI335" s="379"/>
      <c r="WJ335" s="379"/>
      <c r="WK335" s="379"/>
      <c r="WL335" s="379"/>
      <c r="WM335" s="379"/>
      <c r="WN335" s="379"/>
      <c r="WO335" s="379"/>
      <c r="WP335" s="379"/>
      <c r="WQ335" s="379"/>
      <c r="WR335" s="379"/>
      <c r="WS335" s="379"/>
      <c r="WT335" s="379"/>
      <c r="WU335" s="379"/>
      <c r="WV335" s="379"/>
      <c r="WW335" s="379"/>
      <c r="WX335" s="379"/>
      <c r="WY335" s="379"/>
      <c r="WZ335" s="379"/>
      <c r="XA335" s="379"/>
      <c r="XB335" s="379"/>
      <c r="XC335" s="379"/>
      <c r="XD335" s="379"/>
      <c r="XE335" s="379"/>
      <c r="XF335" s="379"/>
      <c r="XG335" s="379"/>
      <c r="XH335" s="379"/>
      <c r="XI335" s="379"/>
      <c r="XJ335" s="379"/>
      <c r="XK335" s="379"/>
      <c r="XL335" s="379"/>
      <c r="XM335" s="379"/>
      <c r="XN335" s="379"/>
      <c r="XO335" s="379"/>
      <c r="XP335" s="379"/>
      <c r="XQ335" s="379"/>
      <c r="XR335" s="379"/>
      <c r="XS335" s="379"/>
      <c r="XT335" s="379"/>
      <c r="XU335" s="379"/>
      <c r="XV335" s="379"/>
      <c r="XW335" s="379"/>
      <c r="XX335" s="379"/>
      <c r="XY335" s="379"/>
      <c r="XZ335" s="379"/>
      <c r="YA335" s="379"/>
      <c r="YB335" s="379"/>
      <c r="YC335" s="379"/>
      <c r="YD335" s="379"/>
      <c r="YE335" s="379"/>
      <c r="YF335" s="379"/>
      <c r="YG335" s="379"/>
      <c r="YH335" s="379"/>
      <c r="YI335" s="379"/>
      <c r="YJ335" s="379"/>
      <c r="YK335" s="379"/>
      <c r="YL335" s="379"/>
      <c r="YM335" s="379"/>
      <c r="YN335" s="379"/>
      <c r="YO335" s="379"/>
      <c r="YP335" s="379"/>
      <c r="YQ335" s="379"/>
      <c r="YR335" s="379"/>
      <c r="YS335" s="379"/>
      <c r="YT335" s="379"/>
      <c r="YU335" s="379"/>
      <c r="YV335" s="379"/>
      <c r="YW335" s="379"/>
      <c r="YX335" s="379"/>
      <c r="YY335" s="379"/>
      <c r="YZ335" s="379"/>
      <c r="ZA335" s="379"/>
      <c r="ZB335" s="379"/>
      <c r="ZC335" s="379"/>
      <c r="ZD335" s="379"/>
      <c r="ZE335" s="379"/>
      <c r="ZF335" s="379"/>
      <c r="ZG335" s="379"/>
      <c r="ZH335" s="379"/>
      <c r="ZI335" s="379"/>
      <c r="ZJ335" s="379"/>
      <c r="ZK335" s="379"/>
      <c r="ZL335" s="379"/>
      <c r="ZM335" s="379"/>
      <c r="ZN335" s="379"/>
      <c r="ZO335" s="379"/>
      <c r="ZP335" s="379"/>
      <c r="ZQ335" s="379"/>
      <c r="ZR335" s="379"/>
      <c r="ZS335" s="379"/>
      <c r="ZT335" s="379"/>
      <c r="ZU335" s="379"/>
      <c r="ZV335" s="379"/>
      <c r="ZW335" s="379"/>
      <c r="ZX335" s="379"/>
      <c r="ZY335" s="379"/>
      <c r="ZZ335" s="379"/>
      <c r="AAA335" s="379"/>
      <c r="AAB335" s="379"/>
      <c r="AAC335" s="379"/>
      <c r="AAD335" s="379"/>
      <c r="AAE335" s="379"/>
      <c r="AAF335" s="379"/>
      <c r="AAG335" s="379"/>
      <c r="AAH335" s="379"/>
      <c r="AAI335" s="379"/>
      <c r="AAJ335" s="379"/>
      <c r="AAK335" s="379"/>
      <c r="AAL335" s="379"/>
      <c r="AAM335" s="379"/>
      <c r="AAN335" s="379"/>
      <c r="AAO335" s="379"/>
      <c r="AAP335" s="379"/>
      <c r="AAQ335" s="379"/>
      <c r="AAR335" s="379"/>
      <c r="AAS335" s="379"/>
      <c r="AAT335" s="379"/>
      <c r="AAU335" s="379"/>
      <c r="AAV335" s="379"/>
      <c r="AAW335" s="379"/>
      <c r="AAX335" s="379"/>
      <c r="AAY335" s="379"/>
      <c r="AAZ335" s="379"/>
      <c r="ABA335" s="379"/>
      <c r="ABB335" s="379"/>
      <c r="ABC335" s="379"/>
      <c r="ABD335" s="379"/>
      <c r="ABE335" s="379"/>
      <c r="ABF335" s="379"/>
      <c r="ABG335" s="379"/>
      <c r="ABH335" s="379"/>
      <c r="ABI335" s="379"/>
      <c r="ABJ335" s="379"/>
      <c r="ABK335" s="379"/>
      <c r="ABL335" s="379"/>
      <c r="ABM335" s="379"/>
      <c r="ABN335" s="379"/>
      <c r="ABO335" s="379"/>
      <c r="ABP335" s="379"/>
      <c r="ABQ335" s="379"/>
      <c r="ABR335" s="379"/>
      <c r="ABS335" s="379"/>
      <c r="ABT335" s="379"/>
      <c r="ABU335" s="379"/>
      <c r="ABV335" s="379"/>
      <c r="ABW335" s="379"/>
      <c r="ABX335" s="379"/>
      <c r="ABY335" s="379"/>
      <c r="ABZ335" s="379"/>
      <c r="ACA335" s="379"/>
      <c r="ACB335" s="379"/>
      <c r="ACC335" s="379"/>
      <c r="ACD335" s="379"/>
      <c r="ACE335" s="379"/>
      <c r="ACF335" s="379"/>
      <c r="ACG335" s="379"/>
      <c r="ACH335" s="379"/>
      <c r="ACI335" s="379"/>
      <c r="ACJ335" s="379"/>
      <c r="ACK335" s="379"/>
      <c r="ACL335" s="379"/>
      <c r="ACM335" s="379"/>
      <c r="ACN335" s="379"/>
      <c r="ACO335" s="379"/>
      <c r="ACP335" s="379"/>
      <c r="ACQ335" s="379"/>
      <c r="ACR335" s="379"/>
      <c r="ACS335" s="379"/>
      <c r="ACT335" s="379"/>
      <c r="ACU335" s="379"/>
      <c r="ACV335" s="379"/>
      <c r="ACW335" s="379"/>
      <c r="ACX335" s="379"/>
      <c r="ACY335" s="379"/>
      <c r="ACZ335" s="379"/>
      <c r="ADA335" s="379"/>
      <c r="ADB335" s="379"/>
      <c r="ADC335" s="379"/>
      <c r="ADD335" s="379"/>
      <c r="ADE335" s="379"/>
      <c r="ADF335" s="379"/>
      <c r="ADG335" s="379"/>
      <c r="ADH335" s="379"/>
      <c r="ADI335" s="379"/>
      <c r="ADJ335" s="379"/>
      <c r="ADK335" s="379"/>
      <c r="ADL335" s="379"/>
      <c r="ADM335" s="379"/>
      <c r="ADN335" s="379"/>
      <c r="ADO335" s="379"/>
      <c r="ADP335" s="379"/>
      <c r="ADQ335" s="379"/>
      <c r="ADR335" s="379"/>
      <c r="ADS335" s="379"/>
      <c r="ADT335" s="379"/>
      <c r="ADU335" s="379"/>
      <c r="ADV335" s="379"/>
      <c r="ADW335" s="379"/>
      <c r="ADX335" s="379"/>
      <c r="ADY335" s="379"/>
      <c r="ADZ335" s="379"/>
      <c r="AEA335" s="379"/>
      <c r="AEB335" s="379"/>
      <c r="AEC335" s="379"/>
      <c r="AED335" s="379"/>
      <c r="AEE335" s="379"/>
      <c r="AEF335" s="379"/>
      <c r="AEG335" s="379"/>
      <c r="AEH335" s="379"/>
      <c r="AEI335" s="379"/>
      <c r="AEJ335" s="379"/>
      <c r="AEK335" s="379"/>
      <c r="AEL335" s="379"/>
      <c r="AEM335" s="379"/>
      <c r="AEN335" s="379"/>
      <c r="AEO335" s="379"/>
      <c r="AEP335" s="379"/>
      <c r="AEQ335" s="379"/>
      <c r="AER335" s="379"/>
      <c r="AES335" s="379"/>
      <c r="AET335" s="379"/>
      <c r="AEU335" s="379"/>
      <c r="AEV335" s="379"/>
      <c r="AEW335" s="379"/>
      <c r="AEX335" s="379"/>
      <c r="AEY335" s="379"/>
      <c r="AEZ335" s="379"/>
      <c r="AFA335" s="379"/>
      <c r="AFB335" s="379"/>
      <c r="AFC335" s="379"/>
      <c r="AFD335" s="379"/>
      <c r="AFE335" s="379"/>
      <c r="AFF335" s="379"/>
      <c r="AFG335" s="379"/>
      <c r="AFH335" s="379"/>
      <c r="AFI335" s="379"/>
      <c r="AFJ335" s="379"/>
      <c r="AFK335" s="379"/>
      <c r="AFL335" s="379"/>
      <c r="AFM335" s="379"/>
      <c r="AFN335" s="379"/>
      <c r="AFO335" s="379"/>
      <c r="AFP335" s="379"/>
      <c r="AFQ335" s="379"/>
      <c r="AFR335" s="379"/>
      <c r="AFS335" s="379"/>
      <c r="AFT335" s="379"/>
      <c r="AFU335" s="379"/>
      <c r="AFV335" s="379"/>
      <c r="AFW335" s="379"/>
      <c r="AFX335" s="379"/>
      <c r="AFY335" s="379"/>
      <c r="AFZ335" s="379"/>
      <c r="AGA335" s="379"/>
      <c r="AGB335" s="379"/>
      <c r="AGC335" s="379"/>
      <c r="AGD335" s="379"/>
      <c r="AGE335" s="379"/>
      <c r="AGF335" s="379"/>
      <c r="AGG335" s="379"/>
      <c r="AGH335" s="379"/>
      <c r="AGI335" s="379"/>
      <c r="AGJ335" s="379"/>
      <c r="AGK335" s="379"/>
      <c r="AGL335" s="379"/>
      <c r="AGM335" s="379"/>
      <c r="AGN335" s="379"/>
      <c r="AGO335" s="379"/>
      <c r="AGP335" s="379"/>
      <c r="AGQ335" s="379"/>
      <c r="AGR335" s="379"/>
      <c r="AGS335" s="379"/>
      <c r="AGT335" s="379"/>
      <c r="AGU335" s="379"/>
      <c r="AGV335" s="379"/>
      <c r="AGW335" s="379"/>
      <c r="AGX335" s="379"/>
      <c r="AGY335" s="379"/>
      <c r="AGZ335" s="379"/>
      <c r="AHA335" s="379"/>
      <c r="AHB335" s="379"/>
      <c r="AHC335" s="379"/>
      <c r="AHD335" s="379"/>
      <c r="AHE335" s="379"/>
      <c r="AHF335" s="379"/>
      <c r="AHG335" s="379"/>
      <c r="AHH335" s="379"/>
      <c r="AHI335" s="379"/>
      <c r="AHJ335" s="379"/>
      <c r="AHK335" s="379"/>
      <c r="AHL335" s="379"/>
      <c r="AHM335" s="379"/>
      <c r="AHN335" s="379"/>
      <c r="AHO335" s="379"/>
      <c r="AHP335" s="379"/>
      <c r="AHQ335" s="379"/>
      <c r="AHR335" s="379"/>
      <c r="AHS335" s="379"/>
      <c r="AHT335" s="379"/>
      <c r="AHU335" s="379"/>
      <c r="AHV335" s="379"/>
      <c r="AHW335" s="379"/>
      <c r="AHX335" s="379"/>
      <c r="AHY335" s="379"/>
      <c r="AHZ335" s="379"/>
      <c r="AIA335" s="379"/>
      <c r="AIB335" s="379"/>
      <c r="AIC335" s="379"/>
      <c r="AID335" s="379"/>
      <c r="AIE335" s="379"/>
      <c r="AIF335" s="379"/>
      <c r="AIG335" s="379"/>
      <c r="AIH335" s="379"/>
      <c r="AII335" s="379"/>
      <c r="AIJ335" s="379"/>
      <c r="AIK335" s="379"/>
      <c r="AIL335" s="379"/>
      <c r="AIM335" s="379"/>
      <c r="AIN335" s="379"/>
      <c r="AIO335" s="379"/>
      <c r="AIP335" s="379"/>
      <c r="AIQ335" s="379"/>
      <c r="AIR335" s="379"/>
      <c r="AIS335" s="379"/>
      <c r="AIT335" s="379"/>
      <c r="AIU335" s="379"/>
      <c r="AIV335" s="379"/>
      <c r="AIW335" s="379"/>
      <c r="AIX335" s="379"/>
      <c r="AIY335" s="379"/>
      <c r="AIZ335" s="379"/>
      <c r="AJA335" s="379"/>
      <c r="AJB335" s="379"/>
      <c r="AJC335" s="379"/>
      <c r="AJD335" s="379"/>
      <c r="AJE335" s="379"/>
      <c r="AJF335" s="379"/>
      <c r="AJG335" s="379"/>
      <c r="AJH335" s="379"/>
      <c r="AJI335" s="379"/>
      <c r="AJJ335" s="379"/>
      <c r="AJK335" s="379"/>
      <c r="AJL335" s="379"/>
      <c r="AJM335" s="379"/>
      <c r="AJN335" s="379"/>
      <c r="AJO335" s="379"/>
      <c r="AJP335" s="379"/>
      <c r="AJQ335" s="379"/>
      <c r="AJR335" s="379"/>
      <c r="AJS335" s="379"/>
      <c r="AJT335" s="379"/>
      <c r="AJU335" s="379"/>
      <c r="AJV335" s="379"/>
      <c r="AJW335" s="379"/>
      <c r="AJX335" s="379"/>
      <c r="AJY335" s="379"/>
      <c r="AJZ335" s="379"/>
      <c r="AKA335" s="379"/>
      <c r="AKB335" s="379"/>
      <c r="AKC335" s="379"/>
      <c r="AKD335" s="379"/>
      <c r="AKE335" s="379"/>
      <c r="AKF335" s="379"/>
      <c r="AKG335" s="379"/>
      <c r="AKH335" s="379"/>
      <c r="AKI335" s="379"/>
      <c r="AKJ335" s="379"/>
      <c r="AKK335" s="379"/>
      <c r="AKL335" s="379"/>
      <c r="AKM335" s="379"/>
      <c r="AKN335" s="379"/>
      <c r="AKO335" s="379"/>
      <c r="AKP335" s="379"/>
      <c r="AKQ335" s="379"/>
      <c r="AKR335" s="379"/>
      <c r="AKS335" s="379"/>
      <c r="AKT335" s="379"/>
      <c r="AKU335" s="379"/>
      <c r="AKV335" s="379"/>
      <c r="AKW335" s="379"/>
      <c r="AKX335" s="379"/>
      <c r="AKY335" s="379"/>
      <c r="AKZ335" s="379"/>
      <c r="ALA335" s="379"/>
      <c r="ALB335" s="379"/>
      <c r="ALC335" s="379"/>
      <c r="ALD335" s="379"/>
      <c r="ALE335" s="379"/>
      <c r="ALF335" s="379"/>
      <c r="ALG335" s="379"/>
      <c r="ALH335" s="379"/>
      <c r="ALI335" s="379"/>
      <c r="ALJ335" s="379"/>
      <c r="ALK335" s="379"/>
      <c r="ALL335" s="379"/>
      <c r="ALM335" s="379"/>
      <c r="ALN335" s="379"/>
      <c r="ALO335" s="379"/>
      <c r="ALP335" s="379"/>
      <c r="ALQ335" s="379"/>
      <c r="ALR335" s="379"/>
      <c r="ALS335" s="379"/>
      <c r="ALT335" s="379"/>
      <c r="ALU335" s="379"/>
      <c r="ALV335" s="379"/>
      <c r="ALW335" s="379"/>
      <c r="ALX335" s="379"/>
      <c r="ALY335" s="379"/>
      <c r="ALZ335" s="379"/>
      <c r="AMA335" s="379"/>
      <c r="AMB335" s="379"/>
      <c r="AMC335" s="379"/>
      <c r="AMD335" s="379"/>
      <c r="AME335" s="379"/>
      <c r="AMF335" s="379"/>
      <c r="AMG335" s="379"/>
      <c r="AMH335" s="379"/>
      <c r="AMI335" s="379"/>
      <c r="AMJ335" s="379"/>
      <c r="AMK335" s="379"/>
      <c r="AML335" s="379"/>
      <c r="AMM335" s="379"/>
      <c r="AMN335" s="379"/>
      <c r="AMO335" s="379"/>
      <c r="AMP335" s="379"/>
      <c r="AMQ335" s="379"/>
      <c r="AMR335" s="379"/>
      <c r="AMS335" s="379"/>
      <c r="AMT335" s="379"/>
    </row>
    <row r="336" spans="1:1035" s="343" customFormat="1" thickBot="1" x14ac:dyDescent="0.3">
      <c r="A336" s="690">
        <v>45596</v>
      </c>
      <c r="B336" s="691">
        <v>0.1</v>
      </c>
      <c r="C336" s="692">
        <v>0.39500000000000002</v>
      </c>
      <c r="D336" s="754"/>
      <c r="E336" s="754"/>
      <c r="F336" s="754"/>
      <c r="G336" s="693">
        <v>45657</v>
      </c>
      <c r="H336" s="691">
        <v>0</v>
      </c>
      <c r="I336" s="691">
        <v>0.20300000000000001</v>
      </c>
      <c r="J336" s="694">
        <v>45688</v>
      </c>
      <c r="K336" s="695">
        <v>0</v>
      </c>
      <c r="L336" s="696">
        <v>0.218</v>
      </c>
      <c r="M336" s="753"/>
      <c r="N336" s="753"/>
      <c r="O336" s="753"/>
      <c r="P336" s="697">
        <v>45747</v>
      </c>
      <c r="Q336" s="698">
        <v>0</v>
      </c>
      <c r="R336" s="699">
        <v>0.316</v>
      </c>
      <c r="S336" s="753"/>
      <c r="T336" s="753"/>
      <c r="U336" s="753"/>
      <c r="V336" s="700">
        <v>45808</v>
      </c>
      <c r="W336" s="701">
        <v>0</v>
      </c>
      <c r="X336" s="702">
        <v>1.976</v>
      </c>
      <c r="Y336" s="755"/>
      <c r="Z336" s="755"/>
      <c r="AA336" s="755"/>
      <c r="AB336" s="703">
        <v>45869</v>
      </c>
      <c r="AC336" s="704"/>
      <c r="AD336" s="704"/>
      <c r="AE336" s="652">
        <v>0</v>
      </c>
      <c r="AF336" s="673">
        <v>0.28599999999999998</v>
      </c>
      <c r="AG336" s="705">
        <v>45900</v>
      </c>
      <c r="AH336" s="705"/>
      <c r="AI336" s="705"/>
      <c r="AJ336" s="381">
        <v>0</v>
      </c>
      <c r="AK336" s="381">
        <v>0.191</v>
      </c>
      <c r="AL336" s="383">
        <v>0.15</v>
      </c>
      <c r="AM336" s="706"/>
      <c r="AN336" s="706"/>
      <c r="AO336" s="756"/>
      <c r="AP336" s="757"/>
      <c r="AQ336" s="757"/>
      <c r="AR336" s="707"/>
      <c r="AS336" s="707"/>
      <c r="AT336" s="379"/>
      <c r="AU336" s="379"/>
      <c r="AV336" s="379"/>
      <c r="AW336" s="379"/>
      <c r="AX336" s="379"/>
      <c r="AY336" s="379"/>
      <c r="AZ336" s="379"/>
      <c r="BA336" s="379"/>
      <c r="BB336" s="379"/>
      <c r="BC336" s="379"/>
      <c r="BD336" s="379"/>
      <c r="BE336" s="379"/>
      <c r="BF336" s="379"/>
      <c r="BG336" s="379"/>
      <c r="BH336" s="379"/>
      <c r="BI336" s="379"/>
      <c r="BJ336" s="379"/>
      <c r="BK336" s="379"/>
      <c r="BL336" s="379"/>
      <c r="BM336" s="379"/>
      <c r="BN336" s="379"/>
      <c r="BO336" s="379"/>
      <c r="BP336" s="379"/>
      <c r="BQ336" s="379"/>
      <c r="BR336" s="379"/>
      <c r="BS336" s="379"/>
      <c r="BT336" s="379"/>
      <c r="BU336" s="379"/>
      <c r="BV336" s="379"/>
      <c r="BW336" s="379"/>
      <c r="BX336" s="379"/>
      <c r="BY336" s="379"/>
      <c r="BZ336" s="379"/>
      <c r="CA336" s="379"/>
      <c r="CB336" s="379"/>
      <c r="CC336" s="379"/>
      <c r="CD336" s="379"/>
      <c r="CE336" s="379"/>
      <c r="CF336" s="379"/>
      <c r="CG336" s="379"/>
      <c r="CH336" s="379"/>
      <c r="CI336" s="379"/>
      <c r="CJ336" s="379"/>
      <c r="CK336" s="379"/>
      <c r="CL336" s="379"/>
      <c r="CM336" s="379"/>
      <c r="CN336" s="379"/>
      <c r="CO336" s="379"/>
      <c r="CP336" s="379"/>
      <c r="CQ336" s="379"/>
      <c r="CR336" s="379"/>
      <c r="CS336" s="379"/>
      <c r="CT336" s="379"/>
      <c r="CU336" s="379"/>
      <c r="CV336" s="379"/>
      <c r="CW336" s="379"/>
      <c r="CX336" s="379"/>
      <c r="CY336" s="379"/>
      <c r="CZ336" s="379"/>
      <c r="DA336" s="379"/>
      <c r="DB336" s="379"/>
      <c r="DC336" s="379"/>
      <c r="DD336" s="379"/>
      <c r="DE336" s="379"/>
      <c r="DF336" s="379"/>
      <c r="DG336" s="379"/>
      <c r="DH336" s="379"/>
      <c r="DI336" s="379"/>
      <c r="DJ336" s="379"/>
      <c r="DK336" s="379"/>
      <c r="DL336" s="379"/>
      <c r="DM336" s="379"/>
      <c r="DN336" s="379"/>
      <c r="DO336" s="379"/>
      <c r="DP336" s="379"/>
      <c r="DQ336" s="379"/>
      <c r="DR336" s="379"/>
      <c r="DS336" s="379"/>
      <c r="DT336" s="379"/>
      <c r="DU336" s="379"/>
      <c r="DV336" s="379"/>
      <c r="DW336" s="379"/>
      <c r="DX336" s="379"/>
      <c r="DY336" s="379"/>
      <c r="DZ336" s="379"/>
      <c r="EA336" s="379"/>
      <c r="EB336" s="379"/>
      <c r="EC336" s="379"/>
      <c r="ED336" s="379"/>
      <c r="EE336" s="379"/>
      <c r="EF336" s="379"/>
      <c r="EG336" s="379"/>
      <c r="EH336" s="379"/>
      <c r="EI336" s="379"/>
      <c r="EJ336" s="379"/>
      <c r="EK336" s="379"/>
      <c r="EL336" s="379"/>
      <c r="EM336" s="379"/>
      <c r="EN336" s="379"/>
      <c r="EO336" s="379"/>
      <c r="EP336" s="379"/>
      <c r="EQ336" s="379"/>
      <c r="ER336" s="379"/>
      <c r="ES336" s="379"/>
      <c r="ET336" s="379"/>
      <c r="EU336" s="379"/>
      <c r="EV336" s="379"/>
      <c r="EW336" s="379"/>
      <c r="EX336" s="379"/>
      <c r="EY336" s="379"/>
      <c r="EZ336" s="379"/>
      <c r="FA336" s="379"/>
      <c r="FB336" s="379"/>
      <c r="FC336" s="379"/>
      <c r="FD336" s="379"/>
      <c r="FE336" s="379"/>
      <c r="FF336" s="379"/>
      <c r="FG336" s="379"/>
      <c r="FH336" s="379"/>
      <c r="FI336" s="379"/>
      <c r="FJ336" s="379"/>
      <c r="FK336" s="379"/>
      <c r="FL336" s="379"/>
      <c r="FM336" s="379"/>
      <c r="FN336" s="379"/>
      <c r="FO336" s="379"/>
      <c r="FP336" s="379"/>
      <c r="FQ336" s="379"/>
      <c r="FR336" s="379"/>
      <c r="FS336" s="379"/>
      <c r="FT336" s="379"/>
      <c r="FU336" s="379"/>
      <c r="FV336" s="379"/>
      <c r="FW336" s="379"/>
      <c r="FX336" s="379"/>
      <c r="FY336" s="379"/>
      <c r="FZ336" s="379"/>
      <c r="GA336" s="379"/>
      <c r="GB336" s="379"/>
      <c r="GC336" s="379"/>
      <c r="GD336" s="379"/>
      <c r="GE336" s="379"/>
      <c r="GF336" s="379"/>
      <c r="GG336" s="379"/>
      <c r="GH336" s="379"/>
      <c r="GI336" s="379"/>
      <c r="GJ336" s="379"/>
      <c r="GK336" s="379"/>
      <c r="GL336" s="379"/>
      <c r="GM336" s="379"/>
      <c r="GN336" s="379"/>
      <c r="GO336" s="379"/>
      <c r="GP336" s="379"/>
      <c r="GQ336" s="379"/>
      <c r="GR336" s="379"/>
      <c r="GS336" s="379"/>
      <c r="GT336" s="379"/>
      <c r="GU336" s="379"/>
      <c r="GV336" s="379"/>
      <c r="GW336" s="379"/>
      <c r="GX336" s="379"/>
      <c r="GY336" s="379"/>
      <c r="GZ336" s="379"/>
      <c r="HA336" s="379"/>
      <c r="HB336" s="379"/>
      <c r="HC336" s="379"/>
      <c r="HD336" s="379"/>
      <c r="HE336" s="379"/>
      <c r="HF336" s="379"/>
      <c r="HG336" s="379"/>
      <c r="HH336" s="379"/>
      <c r="HI336" s="379"/>
      <c r="HJ336" s="379"/>
      <c r="HK336" s="379"/>
      <c r="HL336" s="379"/>
      <c r="HM336" s="379"/>
      <c r="HN336" s="379"/>
      <c r="HO336" s="379"/>
      <c r="HP336" s="379"/>
      <c r="HQ336" s="379"/>
      <c r="HR336" s="379"/>
      <c r="HS336" s="379"/>
      <c r="HT336" s="379"/>
      <c r="HU336" s="379"/>
      <c r="HV336" s="379"/>
      <c r="HW336" s="379"/>
      <c r="HX336" s="379"/>
      <c r="HY336" s="379"/>
      <c r="HZ336" s="379"/>
      <c r="IA336" s="379"/>
      <c r="IB336" s="379"/>
      <c r="IC336" s="379"/>
      <c r="ID336" s="379"/>
      <c r="IE336" s="379"/>
      <c r="IF336" s="379"/>
      <c r="IG336" s="379"/>
      <c r="IH336" s="379"/>
      <c r="II336" s="379"/>
      <c r="IJ336" s="379"/>
      <c r="IK336" s="379"/>
      <c r="IL336" s="379"/>
      <c r="IM336" s="379"/>
      <c r="IN336" s="379"/>
      <c r="IO336" s="379"/>
      <c r="IP336" s="379"/>
      <c r="IQ336" s="379"/>
      <c r="IR336" s="379"/>
      <c r="IS336" s="379"/>
      <c r="IT336" s="379"/>
      <c r="IU336" s="379"/>
      <c r="IV336" s="379"/>
      <c r="IW336" s="379"/>
      <c r="IX336" s="379"/>
      <c r="IY336" s="379"/>
      <c r="IZ336" s="379"/>
      <c r="JA336" s="379"/>
      <c r="JB336" s="379"/>
      <c r="JC336" s="379"/>
      <c r="JD336" s="379"/>
      <c r="JE336" s="379"/>
      <c r="JF336" s="379"/>
      <c r="JG336" s="379"/>
      <c r="JH336" s="379"/>
      <c r="JI336" s="379"/>
      <c r="JJ336" s="379"/>
      <c r="JK336" s="379"/>
      <c r="JL336" s="379"/>
      <c r="JM336" s="379"/>
      <c r="JN336" s="379"/>
      <c r="JO336" s="379"/>
      <c r="JP336" s="379"/>
      <c r="JQ336" s="379"/>
      <c r="JR336" s="379"/>
      <c r="JS336" s="379"/>
      <c r="JT336" s="379"/>
      <c r="JU336" s="379"/>
      <c r="JV336" s="379"/>
      <c r="JW336" s="379"/>
      <c r="JX336" s="379"/>
      <c r="JY336" s="379"/>
      <c r="JZ336" s="379"/>
      <c r="KA336" s="379"/>
      <c r="KB336" s="379"/>
      <c r="KC336" s="379"/>
      <c r="KD336" s="379"/>
      <c r="KE336" s="379"/>
      <c r="KF336" s="379"/>
      <c r="KG336" s="379"/>
      <c r="KH336" s="379"/>
      <c r="KI336" s="379"/>
      <c r="KJ336" s="379"/>
      <c r="KK336" s="379"/>
      <c r="KL336" s="379"/>
      <c r="KM336" s="379"/>
      <c r="KN336" s="379"/>
      <c r="KO336" s="379"/>
      <c r="KP336" s="379"/>
      <c r="KQ336" s="379"/>
      <c r="KR336" s="379"/>
      <c r="KS336" s="379"/>
      <c r="KT336" s="379"/>
      <c r="KU336" s="379"/>
      <c r="KV336" s="379"/>
      <c r="KW336" s="379"/>
      <c r="KX336" s="379"/>
      <c r="KY336" s="379"/>
      <c r="KZ336" s="379"/>
      <c r="LA336" s="379"/>
      <c r="LB336" s="379"/>
      <c r="LC336" s="379"/>
      <c r="LD336" s="379"/>
      <c r="LE336" s="379"/>
      <c r="LF336" s="379"/>
      <c r="LG336" s="379"/>
      <c r="LH336" s="379"/>
      <c r="LI336" s="379"/>
      <c r="LJ336" s="379"/>
      <c r="LK336" s="379"/>
      <c r="LL336" s="379"/>
      <c r="LM336" s="379"/>
      <c r="LN336" s="379"/>
      <c r="LO336" s="379"/>
      <c r="LP336" s="379"/>
      <c r="LQ336" s="379"/>
      <c r="LR336" s="379"/>
      <c r="LS336" s="379"/>
      <c r="LT336" s="379"/>
      <c r="LU336" s="379"/>
      <c r="LV336" s="379"/>
      <c r="LW336" s="379"/>
      <c r="LX336" s="379"/>
      <c r="LY336" s="379"/>
      <c r="LZ336" s="379"/>
      <c r="MA336" s="379"/>
      <c r="MB336" s="379"/>
      <c r="MC336" s="379"/>
      <c r="MD336" s="379"/>
      <c r="ME336" s="379"/>
      <c r="MF336" s="379"/>
      <c r="MG336" s="379"/>
      <c r="MH336" s="379"/>
      <c r="MI336" s="379"/>
      <c r="MJ336" s="379"/>
      <c r="MK336" s="379"/>
      <c r="ML336" s="379"/>
      <c r="MM336" s="379"/>
      <c r="MN336" s="379"/>
      <c r="MO336" s="379"/>
      <c r="MP336" s="379"/>
      <c r="MQ336" s="379"/>
      <c r="MR336" s="379"/>
      <c r="MS336" s="379"/>
      <c r="MT336" s="379"/>
      <c r="MU336" s="379"/>
      <c r="MV336" s="379"/>
      <c r="MW336" s="379"/>
      <c r="MX336" s="379"/>
      <c r="MY336" s="379"/>
      <c r="MZ336" s="379"/>
      <c r="NA336" s="379"/>
      <c r="NB336" s="379"/>
      <c r="NC336" s="379"/>
      <c r="ND336" s="379"/>
      <c r="NE336" s="379"/>
      <c r="NF336" s="379"/>
      <c r="NG336" s="379"/>
      <c r="NH336" s="379"/>
      <c r="NI336" s="379"/>
      <c r="NJ336" s="379"/>
      <c r="NK336" s="379"/>
      <c r="NL336" s="379"/>
      <c r="NM336" s="379"/>
      <c r="NN336" s="379"/>
      <c r="NO336" s="379"/>
      <c r="NP336" s="379"/>
      <c r="NQ336" s="379"/>
      <c r="NR336" s="379"/>
      <c r="NS336" s="379"/>
      <c r="NT336" s="379"/>
      <c r="NU336" s="379"/>
      <c r="NV336" s="379"/>
      <c r="NW336" s="379"/>
      <c r="NX336" s="379"/>
      <c r="NY336" s="379"/>
      <c r="NZ336" s="379"/>
      <c r="OA336" s="379"/>
      <c r="OB336" s="379"/>
      <c r="OC336" s="379"/>
      <c r="OD336" s="379"/>
      <c r="OE336" s="379"/>
      <c r="OF336" s="379"/>
      <c r="OG336" s="379"/>
      <c r="OH336" s="379"/>
      <c r="OI336" s="379"/>
      <c r="OJ336" s="379"/>
      <c r="OK336" s="379"/>
      <c r="OL336" s="379"/>
      <c r="OM336" s="379"/>
      <c r="ON336" s="379"/>
      <c r="OO336" s="379"/>
      <c r="OP336" s="379"/>
      <c r="OQ336" s="379"/>
      <c r="OR336" s="379"/>
      <c r="OS336" s="379"/>
      <c r="OT336" s="379"/>
      <c r="OU336" s="379"/>
      <c r="OV336" s="379"/>
      <c r="OW336" s="379"/>
      <c r="OX336" s="379"/>
      <c r="OY336" s="379"/>
      <c r="OZ336" s="379"/>
      <c r="PA336" s="379"/>
      <c r="PB336" s="379"/>
      <c r="PC336" s="379"/>
      <c r="PD336" s="379"/>
      <c r="PE336" s="379"/>
      <c r="PF336" s="379"/>
      <c r="PG336" s="379"/>
      <c r="PH336" s="379"/>
      <c r="PI336" s="379"/>
      <c r="PJ336" s="379"/>
      <c r="PK336" s="379"/>
      <c r="PL336" s="379"/>
      <c r="PM336" s="379"/>
      <c r="PN336" s="379"/>
      <c r="PO336" s="379"/>
      <c r="PP336" s="379"/>
      <c r="PQ336" s="379"/>
      <c r="PR336" s="379"/>
      <c r="PS336" s="379"/>
      <c r="PT336" s="379"/>
      <c r="PU336" s="379"/>
      <c r="PV336" s="379"/>
      <c r="PW336" s="379"/>
      <c r="PX336" s="379"/>
      <c r="PY336" s="379"/>
      <c r="PZ336" s="379"/>
      <c r="QA336" s="379"/>
      <c r="QB336" s="379"/>
      <c r="QC336" s="379"/>
      <c r="QD336" s="379"/>
      <c r="QE336" s="379"/>
      <c r="QF336" s="379"/>
      <c r="QG336" s="379"/>
      <c r="QH336" s="379"/>
      <c r="QI336" s="379"/>
      <c r="QJ336" s="379"/>
      <c r="QK336" s="379"/>
      <c r="QL336" s="379"/>
      <c r="QM336" s="379"/>
      <c r="QN336" s="379"/>
      <c r="QO336" s="379"/>
      <c r="QP336" s="379"/>
      <c r="QQ336" s="379"/>
      <c r="QR336" s="379"/>
      <c r="QS336" s="379"/>
      <c r="QT336" s="379"/>
      <c r="QU336" s="379"/>
      <c r="QV336" s="379"/>
      <c r="QW336" s="379"/>
      <c r="QX336" s="379"/>
      <c r="QY336" s="379"/>
      <c r="QZ336" s="379"/>
      <c r="RA336" s="379"/>
      <c r="RB336" s="379"/>
      <c r="RC336" s="379"/>
      <c r="RD336" s="379"/>
      <c r="RE336" s="379"/>
      <c r="RF336" s="379"/>
      <c r="RG336" s="379"/>
      <c r="RH336" s="379"/>
      <c r="RI336" s="379"/>
      <c r="RJ336" s="379"/>
      <c r="RK336" s="379"/>
      <c r="RL336" s="379"/>
      <c r="RM336" s="379"/>
      <c r="RN336" s="379"/>
      <c r="RO336" s="379"/>
      <c r="RP336" s="379"/>
      <c r="RQ336" s="379"/>
      <c r="RR336" s="379"/>
      <c r="RS336" s="379"/>
      <c r="RT336" s="379"/>
      <c r="RU336" s="379"/>
      <c r="RV336" s="379"/>
      <c r="RW336" s="379"/>
      <c r="RX336" s="379"/>
      <c r="RY336" s="379"/>
      <c r="RZ336" s="379"/>
      <c r="SA336" s="379"/>
      <c r="SB336" s="379"/>
      <c r="SC336" s="379"/>
      <c r="SD336" s="379"/>
      <c r="SE336" s="379"/>
      <c r="SF336" s="379"/>
      <c r="SG336" s="379"/>
      <c r="SH336" s="379"/>
      <c r="SI336" s="379"/>
      <c r="SJ336" s="379"/>
      <c r="SK336" s="379"/>
      <c r="SL336" s="379"/>
      <c r="SM336" s="379"/>
      <c r="SN336" s="379"/>
      <c r="SO336" s="379"/>
      <c r="SP336" s="379"/>
      <c r="SQ336" s="379"/>
      <c r="SR336" s="379"/>
      <c r="SS336" s="379"/>
      <c r="ST336" s="379"/>
      <c r="SU336" s="379"/>
      <c r="SV336" s="379"/>
      <c r="SW336" s="379"/>
      <c r="SX336" s="379"/>
      <c r="SY336" s="379"/>
      <c r="SZ336" s="379"/>
      <c r="TA336" s="379"/>
      <c r="TB336" s="379"/>
      <c r="TC336" s="379"/>
      <c r="TD336" s="379"/>
      <c r="TE336" s="379"/>
      <c r="TF336" s="379"/>
      <c r="TG336" s="379"/>
      <c r="TH336" s="379"/>
      <c r="TI336" s="379"/>
      <c r="TJ336" s="379"/>
      <c r="TK336" s="379"/>
      <c r="TL336" s="379"/>
      <c r="TM336" s="379"/>
      <c r="TN336" s="379"/>
      <c r="TO336" s="379"/>
      <c r="TP336" s="379"/>
      <c r="TQ336" s="379"/>
      <c r="TR336" s="379"/>
      <c r="TS336" s="379"/>
      <c r="TT336" s="379"/>
      <c r="TU336" s="379"/>
      <c r="TV336" s="379"/>
      <c r="TW336" s="379"/>
      <c r="TX336" s="379"/>
      <c r="TY336" s="379"/>
      <c r="TZ336" s="379"/>
      <c r="UA336" s="379"/>
      <c r="UB336" s="379"/>
      <c r="UC336" s="379"/>
      <c r="UD336" s="379"/>
      <c r="UE336" s="379"/>
      <c r="UF336" s="379"/>
      <c r="UG336" s="379"/>
      <c r="UH336" s="379"/>
      <c r="UI336" s="379"/>
      <c r="UJ336" s="379"/>
      <c r="UK336" s="379"/>
      <c r="UL336" s="379"/>
      <c r="UM336" s="379"/>
      <c r="UN336" s="379"/>
      <c r="UO336" s="379"/>
      <c r="UP336" s="379"/>
      <c r="UQ336" s="379"/>
      <c r="UR336" s="379"/>
      <c r="US336" s="379"/>
      <c r="UT336" s="379"/>
      <c r="UU336" s="379"/>
      <c r="UV336" s="379"/>
      <c r="UW336" s="379"/>
      <c r="UX336" s="379"/>
      <c r="UY336" s="379"/>
      <c r="UZ336" s="379"/>
      <c r="VA336" s="379"/>
      <c r="VB336" s="379"/>
      <c r="VC336" s="379"/>
      <c r="VD336" s="379"/>
      <c r="VE336" s="379"/>
      <c r="VF336" s="379"/>
      <c r="VG336" s="379"/>
      <c r="VH336" s="379"/>
      <c r="VI336" s="379"/>
      <c r="VJ336" s="379"/>
      <c r="VK336" s="379"/>
      <c r="VL336" s="379"/>
      <c r="VM336" s="379"/>
      <c r="VN336" s="379"/>
      <c r="VO336" s="379"/>
      <c r="VP336" s="379"/>
      <c r="VQ336" s="379"/>
      <c r="VR336" s="379"/>
      <c r="VS336" s="379"/>
      <c r="VT336" s="379"/>
      <c r="VU336" s="379"/>
      <c r="VV336" s="379"/>
      <c r="VW336" s="379"/>
      <c r="VX336" s="379"/>
      <c r="VY336" s="379"/>
      <c r="VZ336" s="379"/>
      <c r="WA336" s="379"/>
      <c r="WB336" s="379"/>
      <c r="WC336" s="379"/>
      <c r="WD336" s="379"/>
      <c r="WE336" s="379"/>
      <c r="WF336" s="379"/>
      <c r="WG336" s="379"/>
      <c r="WH336" s="379"/>
      <c r="WI336" s="379"/>
      <c r="WJ336" s="379"/>
      <c r="WK336" s="379"/>
      <c r="WL336" s="379"/>
      <c r="WM336" s="379"/>
      <c r="WN336" s="379"/>
      <c r="WO336" s="379"/>
      <c r="WP336" s="379"/>
      <c r="WQ336" s="379"/>
      <c r="WR336" s="379"/>
      <c r="WS336" s="379"/>
      <c r="WT336" s="379"/>
      <c r="WU336" s="379"/>
      <c r="WV336" s="379"/>
      <c r="WW336" s="379"/>
      <c r="WX336" s="379"/>
      <c r="WY336" s="379"/>
      <c r="WZ336" s="379"/>
      <c r="XA336" s="379"/>
      <c r="XB336" s="379"/>
      <c r="XC336" s="379"/>
      <c r="XD336" s="379"/>
      <c r="XE336" s="379"/>
      <c r="XF336" s="379"/>
      <c r="XG336" s="379"/>
      <c r="XH336" s="379"/>
      <c r="XI336" s="379"/>
      <c r="XJ336" s="379"/>
      <c r="XK336" s="379"/>
      <c r="XL336" s="379"/>
      <c r="XM336" s="379"/>
      <c r="XN336" s="379"/>
      <c r="XO336" s="379"/>
      <c r="XP336" s="379"/>
      <c r="XQ336" s="379"/>
      <c r="XR336" s="379"/>
      <c r="XS336" s="379"/>
      <c r="XT336" s="379"/>
      <c r="XU336" s="379"/>
      <c r="XV336" s="379"/>
      <c r="XW336" s="379"/>
      <c r="XX336" s="379"/>
      <c r="XY336" s="379"/>
      <c r="XZ336" s="379"/>
      <c r="YA336" s="379"/>
      <c r="YB336" s="379"/>
      <c r="YC336" s="379"/>
      <c r="YD336" s="379"/>
      <c r="YE336" s="379"/>
      <c r="YF336" s="379"/>
      <c r="YG336" s="379"/>
      <c r="YH336" s="379"/>
      <c r="YI336" s="379"/>
      <c r="YJ336" s="379"/>
      <c r="YK336" s="379"/>
      <c r="YL336" s="379"/>
      <c r="YM336" s="379"/>
      <c r="YN336" s="379"/>
      <c r="YO336" s="379"/>
      <c r="YP336" s="379"/>
      <c r="YQ336" s="379"/>
      <c r="YR336" s="379"/>
      <c r="YS336" s="379"/>
      <c r="YT336" s="379"/>
      <c r="YU336" s="379"/>
      <c r="YV336" s="379"/>
      <c r="YW336" s="379"/>
      <c r="YX336" s="379"/>
      <c r="YY336" s="379"/>
      <c r="YZ336" s="379"/>
      <c r="ZA336" s="379"/>
      <c r="ZB336" s="379"/>
      <c r="ZC336" s="379"/>
      <c r="ZD336" s="379"/>
      <c r="ZE336" s="379"/>
      <c r="ZF336" s="379"/>
      <c r="ZG336" s="379"/>
      <c r="ZH336" s="379"/>
      <c r="ZI336" s="379"/>
      <c r="ZJ336" s="379"/>
      <c r="ZK336" s="379"/>
      <c r="ZL336" s="379"/>
      <c r="ZM336" s="379"/>
      <c r="ZN336" s="379"/>
      <c r="ZO336" s="379"/>
      <c r="ZP336" s="379"/>
      <c r="ZQ336" s="379"/>
      <c r="ZR336" s="379"/>
      <c r="ZS336" s="379"/>
      <c r="ZT336" s="379"/>
      <c r="ZU336" s="379"/>
      <c r="ZV336" s="379"/>
      <c r="ZW336" s="379"/>
      <c r="ZX336" s="379"/>
      <c r="ZY336" s="379"/>
      <c r="ZZ336" s="379"/>
      <c r="AAA336" s="379"/>
      <c r="AAB336" s="379"/>
      <c r="AAC336" s="379"/>
      <c r="AAD336" s="379"/>
      <c r="AAE336" s="379"/>
      <c r="AAF336" s="379"/>
      <c r="AAG336" s="379"/>
      <c r="AAH336" s="379"/>
      <c r="AAI336" s="379"/>
      <c r="AAJ336" s="379"/>
      <c r="AAK336" s="379"/>
      <c r="AAL336" s="379"/>
      <c r="AAM336" s="379"/>
      <c r="AAN336" s="379"/>
      <c r="AAO336" s="379"/>
      <c r="AAP336" s="379"/>
      <c r="AAQ336" s="379"/>
      <c r="AAR336" s="379"/>
      <c r="AAS336" s="379"/>
      <c r="AAT336" s="379"/>
      <c r="AAU336" s="379"/>
      <c r="AAV336" s="379"/>
      <c r="AAW336" s="379"/>
      <c r="AAX336" s="379"/>
      <c r="AAY336" s="379"/>
      <c r="AAZ336" s="379"/>
      <c r="ABA336" s="379"/>
      <c r="ABB336" s="379"/>
      <c r="ABC336" s="379"/>
      <c r="ABD336" s="379"/>
      <c r="ABE336" s="379"/>
      <c r="ABF336" s="379"/>
      <c r="ABG336" s="379"/>
      <c r="ABH336" s="379"/>
      <c r="ABI336" s="379"/>
      <c r="ABJ336" s="379"/>
      <c r="ABK336" s="379"/>
      <c r="ABL336" s="379"/>
      <c r="ABM336" s="379"/>
      <c r="ABN336" s="379"/>
      <c r="ABO336" s="379"/>
      <c r="ABP336" s="379"/>
      <c r="ABQ336" s="379"/>
      <c r="ABR336" s="379"/>
      <c r="ABS336" s="379"/>
      <c r="ABT336" s="379"/>
      <c r="ABU336" s="379"/>
      <c r="ABV336" s="379"/>
      <c r="ABW336" s="379"/>
      <c r="ABX336" s="379"/>
      <c r="ABY336" s="379"/>
      <c r="ABZ336" s="379"/>
      <c r="ACA336" s="379"/>
      <c r="ACB336" s="379"/>
      <c r="ACC336" s="379"/>
      <c r="ACD336" s="379"/>
      <c r="ACE336" s="379"/>
      <c r="ACF336" s="379"/>
      <c r="ACG336" s="379"/>
      <c r="ACH336" s="379"/>
      <c r="ACI336" s="379"/>
      <c r="ACJ336" s="379"/>
      <c r="ACK336" s="379"/>
      <c r="ACL336" s="379"/>
      <c r="ACM336" s="379"/>
      <c r="ACN336" s="379"/>
      <c r="ACO336" s="379"/>
      <c r="ACP336" s="379"/>
      <c r="ACQ336" s="379"/>
      <c r="ACR336" s="379"/>
      <c r="ACS336" s="379"/>
      <c r="ACT336" s="379"/>
      <c r="ACU336" s="379"/>
      <c r="ACV336" s="379"/>
      <c r="ACW336" s="379"/>
      <c r="ACX336" s="379"/>
      <c r="ACY336" s="379"/>
      <c r="ACZ336" s="379"/>
      <c r="ADA336" s="379"/>
      <c r="ADB336" s="379"/>
      <c r="ADC336" s="379"/>
      <c r="ADD336" s="379"/>
      <c r="ADE336" s="379"/>
      <c r="ADF336" s="379"/>
      <c r="ADG336" s="379"/>
      <c r="ADH336" s="379"/>
      <c r="ADI336" s="379"/>
      <c r="ADJ336" s="379"/>
      <c r="ADK336" s="379"/>
      <c r="ADL336" s="379"/>
      <c r="ADM336" s="379"/>
      <c r="ADN336" s="379"/>
      <c r="ADO336" s="379"/>
      <c r="ADP336" s="379"/>
      <c r="ADQ336" s="379"/>
      <c r="ADR336" s="379"/>
      <c r="ADS336" s="379"/>
      <c r="ADT336" s="379"/>
      <c r="ADU336" s="379"/>
      <c r="ADV336" s="379"/>
      <c r="ADW336" s="379"/>
      <c r="ADX336" s="379"/>
      <c r="ADY336" s="379"/>
      <c r="ADZ336" s="379"/>
      <c r="AEA336" s="379"/>
      <c r="AEB336" s="379"/>
      <c r="AEC336" s="379"/>
      <c r="AED336" s="379"/>
      <c r="AEE336" s="379"/>
      <c r="AEF336" s="379"/>
      <c r="AEG336" s="379"/>
      <c r="AEH336" s="379"/>
      <c r="AEI336" s="379"/>
      <c r="AEJ336" s="379"/>
      <c r="AEK336" s="379"/>
      <c r="AEL336" s="379"/>
      <c r="AEM336" s="379"/>
      <c r="AEN336" s="379"/>
      <c r="AEO336" s="379"/>
      <c r="AEP336" s="379"/>
      <c r="AEQ336" s="379"/>
      <c r="AER336" s="379"/>
      <c r="AES336" s="379"/>
      <c r="AET336" s="379"/>
      <c r="AEU336" s="379"/>
      <c r="AEV336" s="379"/>
      <c r="AEW336" s="379"/>
      <c r="AEX336" s="379"/>
      <c r="AEY336" s="379"/>
      <c r="AEZ336" s="379"/>
      <c r="AFA336" s="379"/>
      <c r="AFB336" s="379"/>
      <c r="AFC336" s="379"/>
      <c r="AFD336" s="379"/>
      <c r="AFE336" s="379"/>
      <c r="AFF336" s="379"/>
      <c r="AFG336" s="379"/>
      <c r="AFH336" s="379"/>
      <c r="AFI336" s="379"/>
      <c r="AFJ336" s="379"/>
      <c r="AFK336" s="379"/>
      <c r="AFL336" s="379"/>
      <c r="AFM336" s="379"/>
      <c r="AFN336" s="379"/>
      <c r="AFO336" s="379"/>
      <c r="AFP336" s="379"/>
      <c r="AFQ336" s="379"/>
      <c r="AFR336" s="379"/>
      <c r="AFS336" s="379"/>
      <c r="AFT336" s="379"/>
      <c r="AFU336" s="379"/>
      <c r="AFV336" s="379"/>
      <c r="AFW336" s="379"/>
      <c r="AFX336" s="379"/>
      <c r="AFY336" s="379"/>
      <c r="AFZ336" s="379"/>
      <c r="AGA336" s="379"/>
      <c r="AGB336" s="379"/>
      <c r="AGC336" s="379"/>
      <c r="AGD336" s="379"/>
      <c r="AGE336" s="379"/>
      <c r="AGF336" s="379"/>
      <c r="AGG336" s="379"/>
      <c r="AGH336" s="379"/>
      <c r="AGI336" s="379"/>
      <c r="AGJ336" s="379"/>
      <c r="AGK336" s="379"/>
      <c r="AGL336" s="379"/>
      <c r="AGM336" s="379"/>
      <c r="AGN336" s="379"/>
      <c r="AGO336" s="379"/>
      <c r="AGP336" s="379"/>
      <c r="AGQ336" s="379"/>
      <c r="AGR336" s="379"/>
      <c r="AGS336" s="379"/>
      <c r="AGT336" s="379"/>
      <c r="AGU336" s="379"/>
      <c r="AGV336" s="379"/>
      <c r="AGW336" s="379"/>
      <c r="AGX336" s="379"/>
      <c r="AGY336" s="379"/>
      <c r="AGZ336" s="379"/>
      <c r="AHA336" s="379"/>
      <c r="AHB336" s="379"/>
      <c r="AHC336" s="379"/>
      <c r="AHD336" s="379"/>
      <c r="AHE336" s="379"/>
      <c r="AHF336" s="379"/>
      <c r="AHG336" s="379"/>
      <c r="AHH336" s="379"/>
      <c r="AHI336" s="379"/>
      <c r="AHJ336" s="379"/>
      <c r="AHK336" s="379"/>
      <c r="AHL336" s="379"/>
      <c r="AHM336" s="379"/>
      <c r="AHN336" s="379"/>
      <c r="AHO336" s="379"/>
      <c r="AHP336" s="379"/>
      <c r="AHQ336" s="379"/>
      <c r="AHR336" s="379"/>
      <c r="AHS336" s="379"/>
      <c r="AHT336" s="379"/>
      <c r="AHU336" s="379"/>
      <c r="AHV336" s="379"/>
      <c r="AHW336" s="379"/>
      <c r="AHX336" s="379"/>
      <c r="AHY336" s="379"/>
      <c r="AHZ336" s="379"/>
      <c r="AIA336" s="379"/>
      <c r="AIB336" s="379"/>
      <c r="AIC336" s="379"/>
      <c r="AID336" s="379"/>
      <c r="AIE336" s="379"/>
      <c r="AIF336" s="379"/>
      <c r="AIG336" s="379"/>
      <c r="AIH336" s="379"/>
      <c r="AII336" s="379"/>
      <c r="AIJ336" s="379"/>
      <c r="AIK336" s="379"/>
      <c r="AIL336" s="379"/>
      <c r="AIM336" s="379"/>
      <c r="AIN336" s="379"/>
      <c r="AIO336" s="379"/>
      <c r="AIP336" s="379"/>
      <c r="AIQ336" s="379"/>
      <c r="AIR336" s="379"/>
      <c r="AIS336" s="379"/>
      <c r="AIT336" s="379"/>
      <c r="AIU336" s="379"/>
      <c r="AIV336" s="379"/>
      <c r="AIW336" s="379"/>
      <c r="AIX336" s="379"/>
      <c r="AIY336" s="379"/>
      <c r="AIZ336" s="379"/>
      <c r="AJA336" s="379"/>
      <c r="AJB336" s="379"/>
      <c r="AJC336" s="379"/>
      <c r="AJD336" s="379"/>
      <c r="AJE336" s="379"/>
      <c r="AJF336" s="379"/>
      <c r="AJG336" s="379"/>
      <c r="AJH336" s="379"/>
      <c r="AJI336" s="379"/>
      <c r="AJJ336" s="379"/>
      <c r="AJK336" s="379"/>
      <c r="AJL336" s="379"/>
      <c r="AJM336" s="379"/>
      <c r="AJN336" s="379"/>
      <c r="AJO336" s="379"/>
      <c r="AJP336" s="379"/>
      <c r="AJQ336" s="379"/>
      <c r="AJR336" s="379"/>
      <c r="AJS336" s="379"/>
      <c r="AJT336" s="379"/>
      <c r="AJU336" s="379"/>
      <c r="AJV336" s="379"/>
      <c r="AJW336" s="379"/>
      <c r="AJX336" s="379"/>
      <c r="AJY336" s="379"/>
      <c r="AJZ336" s="379"/>
      <c r="AKA336" s="379"/>
      <c r="AKB336" s="379"/>
      <c r="AKC336" s="379"/>
      <c r="AKD336" s="379"/>
      <c r="AKE336" s="379"/>
      <c r="AKF336" s="379"/>
      <c r="AKG336" s="379"/>
      <c r="AKH336" s="379"/>
      <c r="AKI336" s="379"/>
      <c r="AKJ336" s="379"/>
      <c r="AKK336" s="379"/>
      <c r="AKL336" s="379"/>
      <c r="AKM336" s="379"/>
      <c r="AKN336" s="379"/>
      <c r="AKO336" s="379"/>
      <c r="AKP336" s="379"/>
      <c r="AKQ336" s="379"/>
      <c r="AKR336" s="379"/>
      <c r="AKS336" s="379"/>
      <c r="AKT336" s="379"/>
      <c r="AKU336" s="379"/>
      <c r="AKV336" s="379"/>
      <c r="AKW336" s="379"/>
      <c r="AKX336" s="379"/>
      <c r="AKY336" s="379"/>
      <c r="AKZ336" s="379"/>
      <c r="ALA336" s="379"/>
      <c r="ALB336" s="379"/>
      <c r="ALC336" s="379"/>
      <c r="ALD336" s="379"/>
      <c r="ALE336" s="379"/>
      <c r="ALF336" s="379"/>
      <c r="ALG336" s="379"/>
      <c r="ALH336" s="379"/>
      <c r="ALI336" s="379"/>
      <c r="ALJ336" s="379"/>
      <c r="ALK336" s="379"/>
      <c r="ALL336" s="379"/>
      <c r="ALM336" s="379"/>
      <c r="ALN336" s="379"/>
      <c r="ALO336" s="379"/>
      <c r="ALP336" s="379"/>
      <c r="ALQ336" s="379"/>
      <c r="ALR336" s="379"/>
      <c r="ALS336" s="379"/>
      <c r="ALT336" s="379"/>
      <c r="ALU336" s="379"/>
      <c r="ALV336" s="379"/>
      <c r="ALW336" s="379"/>
      <c r="ALX336" s="379"/>
      <c r="ALY336" s="379"/>
      <c r="ALZ336" s="379"/>
      <c r="AMA336" s="379"/>
      <c r="AMB336" s="379"/>
      <c r="AMC336" s="379"/>
      <c r="AMD336" s="379"/>
      <c r="AME336" s="379"/>
      <c r="AMF336" s="379"/>
      <c r="AMG336" s="379"/>
      <c r="AMH336" s="379"/>
      <c r="AMI336" s="379"/>
      <c r="AMJ336" s="379"/>
      <c r="AMK336" s="379"/>
      <c r="AML336" s="379"/>
      <c r="AMM336" s="379"/>
      <c r="AMN336" s="379"/>
      <c r="AMO336" s="379"/>
      <c r="AMP336" s="379"/>
      <c r="AMQ336" s="379"/>
      <c r="AMR336" s="379"/>
      <c r="AMS336" s="379"/>
      <c r="AMT336" s="379"/>
    </row>
    <row r="337" spans="1:51 1035:1038" thickBot="1" x14ac:dyDescent="0.3">
      <c r="A337" s="90" t="s">
        <v>16</v>
      </c>
      <c r="B337" s="91">
        <f>SUM(B306:B336)</f>
        <v>69.5</v>
      </c>
      <c r="C337" s="91">
        <f>SUM(C306:C336)</f>
        <v>6.945999999999998</v>
      </c>
      <c r="D337" s="92" t="s">
        <v>17</v>
      </c>
      <c r="E337" s="93">
        <f>SUM(E306:E336)</f>
        <v>50.7</v>
      </c>
      <c r="F337" s="93">
        <f>SUM(F306:F336)</f>
        <v>8.4670000000000005</v>
      </c>
      <c r="G337" s="90" t="s">
        <v>18</v>
      </c>
      <c r="H337" s="91">
        <f>SUM(H306:H336)</f>
        <v>4.1999999999999993</v>
      </c>
      <c r="I337" s="91">
        <f>SUM(I306:I336)</f>
        <v>7.0629999999999988</v>
      </c>
      <c r="J337" s="92" t="s">
        <v>19</v>
      </c>
      <c r="K337" s="93">
        <f>SUM(K306:K336)</f>
        <v>42.8</v>
      </c>
      <c r="L337" s="93">
        <f>SUM(L306:L336)</f>
        <v>7.0600000000000005</v>
      </c>
      <c r="M337" s="90" t="s">
        <v>20</v>
      </c>
      <c r="N337" s="91">
        <f>SUM(N306:N336)</f>
        <v>9.6999999999999993</v>
      </c>
      <c r="O337" s="91">
        <f>SUM(O306:O336)</f>
        <v>5.9489999999999981</v>
      </c>
      <c r="P337" s="94" t="s">
        <v>21</v>
      </c>
      <c r="Q337" s="95">
        <f>SUM(Q306:Q336)</f>
        <v>161.60000000000002</v>
      </c>
      <c r="R337" s="95">
        <f>SUM(R306:R336)</f>
        <v>9.1760000000000019</v>
      </c>
      <c r="S337" s="90" t="s">
        <v>22</v>
      </c>
      <c r="T337" s="91">
        <f>SUM(T306:T336)</f>
        <v>39.700000000000003</v>
      </c>
      <c r="U337" s="91">
        <f>SUM(U306:U336)</f>
        <v>28.676999999999996</v>
      </c>
      <c r="V337" s="92" t="s">
        <v>23</v>
      </c>
      <c r="W337" s="93">
        <f>SUM(W306:W336)</f>
        <v>18.100000000000001</v>
      </c>
      <c r="X337" s="93">
        <f>SUM(X306:X336)</f>
        <v>51.796999999999997</v>
      </c>
      <c r="Y337" s="90" t="s">
        <v>24</v>
      </c>
      <c r="Z337" s="91">
        <f>SUM(Z306:Z336)</f>
        <v>8.1</v>
      </c>
      <c r="AA337" s="98">
        <f>SUM(AA306:AA336)</f>
        <v>46.375</v>
      </c>
      <c r="AB337" s="181" t="s">
        <v>25</v>
      </c>
      <c r="AC337" s="181"/>
      <c r="AD337" s="181"/>
      <c r="AE337" s="95">
        <f>SUM(AE306:AE336)</f>
        <v>0</v>
      </c>
      <c r="AF337" s="95">
        <f>SUM(AF306:AF336)</f>
        <v>12.482999999999999</v>
      </c>
      <c r="AG337" s="182" t="s">
        <v>26</v>
      </c>
      <c r="AH337" s="590"/>
      <c r="AI337" s="590"/>
      <c r="AJ337" s="266">
        <f>SUM(AJ306:AJ336)</f>
        <v>2.1</v>
      </c>
      <c r="AK337" s="267">
        <f>SUM(AK306:AK336)</f>
        <v>7.2629999999999999</v>
      </c>
      <c r="AL337" s="267"/>
      <c r="AM337" s="601"/>
      <c r="AN337" s="601"/>
      <c r="AO337" s="94" t="s">
        <v>27</v>
      </c>
      <c r="AP337" s="288">
        <f>SUM(AP306:AP336)</f>
        <v>2.7</v>
      </c>
      <c r="AQ337" s="289">
        <f>SUM(AQ306:AQ336)</f>
        <v>5.5379999999999994</v>
      </c>
      <c r="AR337" s="607"/>
      <c r="AS337" s="607"/>
      <c r="AY337" s="2"/>
      <c r="AMU337"/>
      <c r="AMV337"/>
      <c r="AMW337"/>
      <c r="AMX337"/>
    </row>
    <row r="338" spans="1:51 1035:1038" x14ac:dyDescent="0.25">
      <c r="M338" s="178"/>
    </row>
    <row r="339" spans="1:51 1035:1038" ht="29.4" x14ac:dyDescent="0.25">
      <c r="A339" s="100"/>
      <c r="B339" s="101" t="s">
        <v>14</v>
      </c>
      <c r="C339" s="101" t="s">
        <v>15</v>
      </c>
      <c r="D339" s="102" t="s">
        <v>28</v>
      </c>
      <c r="E339" s="103" t="s">
        <v>29</v>
      </c>
      <c r="G339" s="103" t="s">
        <v>28</v>
      </c>
      <c r="M339" s="178"/>
    </row>
    <row r="340" spans="1:51 1035:1038" x14ac:dyDescent="0.25">
      <c r="A340" s="104" t="s">
        <v>16</v>
      </c>
      <c r="B340" s="105">
        <f>B337</f>
        <v>69.5</v>
      </c>
      <c r="C340" s="105">
        <f>C337</f>
        <v>6.945999999999998</v>
      </c>
      <c r="D340" s="106">
        <f>MAX(B306:B336)</f>
        <v>36.1</v>
      </c>
      <c r="E340" s="106">
        <f>AVERAGE(C340:C351)</f>
        <v>16.3995</v>
      </c>
      <c r="G340" s="1">
        <f>MAX(D38:D49,D88:D99,D138:D149,D188:D199,D238:D249,D289:D300,D340:D351)</f>
        <v>49.2</v>
      </c>
      <c r="AF340" s="183"/>
      <c r="AG340" s="184"/>
      <c r="AH340" s="184"/>
      <c r="AI340" s="184"/>
    </row>
    <row r="341" spans="1:51 1035:1038" outlineLevel="1" x14ac:dyDescent="0.25">
      <c r="A341" s="107" t="s">
        <v>17</v>
      </c>
      <c r="B341" s="105">
        <f>E337</f>
        <v>50.7</v>
      </c>
      <c r="C341" s="105">
        <f>F337</f>
        <v>8.4670000000000005</v>
      </c>
      <c r="D341" s="106">
        <f>MAX(E306:E335)</f>
        <v>49.2</v>
      </c>
      <c r="AF341" s="183"/>
      <c r="AG341" s="184"/>
      <c r="AH341" s="184"/>
      <c r="AI341" s="184"/>
      <c r="AJ341" s="185"/>
      <c r="AK341" s="184"/>
      <c r="AL341" s="184"/>
      <c r="AM341" s="184"/>
      <c r="AN341" s="184"/>
    </row>
    <row r="342" spans="1:51 1035:1038" outlineLevel="1" x14ac:dyDescent="0.25">
      <c r="A342" s="104" t="s">
        <v>18</v>
      </c>
      <c r="B342" s="105">
        <f>H337</f>
        <v>4.1999999999999993</v>
      </c>
      <c r="C342" s="105">
        <f>I337</f>
        <v>7.0629999999999988</v>
      </c>
      <c r="D342" s="106">
        <f>MAX(H306:H336)</f>
        <v>1.5</v>
      </c>
      <c r="AF342" s="183"/>
      <c r="AG342" s="184"/>
      <c r="AH342" s="184"/>
      <c r="AI342" s="184"/>
      <c r="AJ342" s="185"/>
      <c r="AK342" s="184"/>
      <c r="AL342" s="184"/>
      <c r="AM342" s="184"/>
      <c r="AN342" s="184"/>
    </row>
    <row r="343" spans="1:51 1035:1038" outlineLevel="1" x14ac:dyDescent="0.25">
      <c r="A343" s="107" t="s">
        <v>19</v>
      </c>
      <c r="B343" s="105">
        <f>K337</f>
        <v>42.8</v>
      </c>
      <c r="C343" s="105">
        <f>L337</f>
        <v>7.0600000000000005</v>
      </c>
      <c r="D343" s="106">
        <f>MAX(K306:K336)</f>
        <v>19.2</v>
      </c>
      <c r="AF343" s="183"/>
      <c r="AG343" s="184"/>
      <c r="AH343" s="184"/>
      <c r="AI343" s="184"/>
      <c r="AJ343" s="185"/>
      <c r="AK343" s="184"/>
      <c r="AL343" s="184"/>
      <c r="AM343" s="184"/>
      <c r="AN343" s="184"/>
    </row>
    <row r="344" spans="1:51 1035:1038" x14ac:dyDescent="0.25">
      <c r="A344" s="104" t="s">
        <v>20</v>
      </c>
      <c r="B344" s="105">
        <f>N337</f>
        <v>9.6999999999999993</v>
      </c>
      <c r="C344" s="105">
        <f>O337</f>
        <v>5.9489999999999981</v>
      </c>
      <c r="D344" s="106">
        <f>MAX(N308:N333)</f>
        <v>3.2</v>
      </c>
      <c r="AF344" s="183"/>
      <c r="AG344" s="184"/>
      <c r="AH344" s="184"/>
      <c r="AI344" s="184"/>
      <c r="AJ344" s="185"/>
      <c r="AK344" s="184"/>
      <c r="AL344" s="184"/>
      <c r="AM344" s="184"/>
      <c r="AN344" s="184"/>
    </row>
    <row r="345" spans="1:51 1035:1038" x14ac:dyDescent="0.25">
      <c r="A345" s="107" t="s">
        <v>21</v>
      </c>
      <c r="B345" s="105">
        <f>Q337</f>
        <v>161.60000000000002</v>
      </c>
      <c r="C345" s="105">
        <f>R337</f>
        <v>9.1760000000000019</v>
      </c>
      <c r="D345" s="106">
        <f>MAX(Q306:Q336)</f>
        <v>32.6</v>
      </c>
      <c r="AF345" s="183"/>
      <c r="AL345" s="2"/>
      <c r="AM345" s="2"/>
      <c r="AN345" s="2"/>
      <c r="AO345" s="2"/>
      <c r="AP345" s="2"/>
      <c r="AQ345" s="2"/>
      <c r="AR345" s="2"/>
      <c r="AS345" s="2"/>
      <c r="AMU345"/>
      <c r="AMV345"/>
      <c r="AMW345"/>
      <c r="AMX345"/>
    </row>
    <row r="346" spans="1:51 1035:1038" x14ac:dyDescent="0.25">
      <c r="A346" s="104" t="s">
        <v>22</v>
      </c>
      <c r="B346" s="105">
        <f>T337</f>
        <v>39.700000000000003</v>
      </c>
      <c r="C346" s="105">
        <f>U337</f>
        <v>28.676999999999996</v>
      </c>
      <c r="D346" s="106">
        <f>MAX(T306:T335)</f>
        <v>13.4</v>
      </c>
      <c r="AF346" s="183"/>
      <c r="AL346" s="2"/>
      <c r="AM346" s="2"/>
      <c r="AN346" s="2"/>
      <c r="AO346" s="2"/>
      <c r="AP346" s="2"/>
      <c r="AQ346" s="2"/>
      <c r="AR346" s="2"/>
      <c r="AS346" s="2"/>
      <c r="AMU346"/>
      <c r="AMV346"/>
      <c r="AMW346"/>
      <c r="AMX346"/>
    </row>
    <row r="347" spans="1:51 1035:1038" x14ac:dyDescent="0.25">
      <c r="A347" s="107" t="s">
        <v>23</v>
      </c>
      <c r="B347" s="105">
        <f>W337</f>
        <v>18.100000000000001</v>
      </c>
      <c r="C347" s="105">
        <f>X337</f>
        <v>51.796999999999997</v>
      </c>
      <c r="D347" s="106">
        <f>MAX(W306:W336)</f>
        <v>8.9</v>
      </c>
      <c r="AF347" s="183"/>
      <c r="AL347" s="2"/>
      <c r="AM347" s="2"/>
      <c r="AN347" s="2"/>
      <c r="AO347" s="2"/>
      <c r="AP347" s="2"/>
      <c r="AQ347" s="2"/>
      <c r="AR347" s="2"/>
      <c r="AS347" s="2"/>
      <c r="AMU347"/>
      <c r="AMV347"/>
      <c r="AMW347"/>
      <c r="AMX347"/>
    </row>
    <row r="348" spans="1:51 1035:1038" x14ac:dyDescent="0.25">
      <c r="A348" s="104" t="s">
        <v>24</v>
      </c>
      <c r="B348" s="105">
        <f>Z337</f>
        <v>8.1</v>
      </c>
      <c r="C348" s="105">
        <f>AA337</f>
        <v>46.375</v>
      </c>
      <c r="D348" s="106">
        <f>MAX(Z306:Z335)</f>
        <v>4.3</v>
      </c>
      <c r="AL348" s="2"/>
      <c r="AM348" s="2"/>
      <c r="AN348" s="2"/>
      <c r="AO348" s="2"/>
      <c r="AP348" s="2"/>
      <c r="AQ348" s="2"/>
      <c r="AR348" s="2"/>
      <c r="AS348" s="2"/>
      <c r="AMU348"/>
      <c r="AMV348"/>
      <c r="AMW348"/>
      <c r="AMX348"/>
    </row>
    <row r="349" spans="1:51 1035:1038" x14ac:dyDescent="0.25">
      <c r="A349" s="107" t="s">
        <v>30</v>
      </c>
      <c r="B349" s="108">
        <f>AE337</f>
        <v>0</v>
      </c>
      <c r="C349" s="108">
        <f>AF337</f>
        <v>12.482999999999999</v>
      </c>
      <c r="D349" s="106">
        <f>MAX(AE306:AE336)</f>
        <v>0</v>
      </c>
      <c r="AL349" s="2"/>
      <c r="AM349" s="2"/>
      <c r="AN349" s="2"/>
      <c r="AO349" s="2"/>
      <c r="AP349" s="2"/>
      <c r="AQ349" s="2"/>
      <c r="AR349" s="2"/>
      <c r="AS349" s="2"/>
      <c r="AMU349"/>
      <c r="AMV349"/>
      <c r="AMW349"/>
      <c r="AMX349"/>
    </row>
    <row r="350" spans="1:51 1035:1038" s="4" customFormat="1" x14ac:dyDescent="0.25">
      <c r="A350" s="104" t="s">
        <v>31</v>
      </c>
      <c r="B350" s="108">
        <f>AJ337</f>
        <v>2.1</v>
      </c>
      <c r="C350" s="108">
        <f>AK337</f>
        <v>7.2629999999999999</v>
      </c>
      <c r="D350" s="106">
        <f>MAX(AJ306:AJ336)</f>
        <v>2.1</v>
      </c>
      <c r="E350" s="186"/>
      <c r="F350" s="186"/>
      <c r="G350" s="186"/>
      <c r="H350" s="186"/>
      <c r="I350" s="186"/>
      <c r="J350" s="186"/>
      <c r="K350" s="186"/>
      <c r="L350" s="186"/>
      <c r="M350" s="186"/>
      <c r="N350" s="186"/>
      <c r="O350" s="186"/>
      <c r="P350" s="186"/>
      <c r="Q350" s="186"/>
      <c r="R350" s="186"/>
      <c r="S350" s="186"/>
      <c r="T350" s="186"/>
      <c r="U350" s="186"/>
      <c r="V350" s="186"/>
      <c r="W350" s="186"/>
      <c r="X350" s="186"/>
      <c r="Y350" s="186"/>
      <c r="Z350" s="186"/>
      <c r="AA350" s="186"/>
      <c r="AB350" s="186"/>
      <c r="AC350" s="186"/>
      <c r="AD350" s="186"/>
      <c r="AE350" s="186"/>
      <c r="AF350" s="186"/>
      <c r="AG350" s="186"/>
      <c r="AH350" s="186"/>
      <c r="AI350" s="186"/>
      <c r="AJ350" s="186"/>
      <c r="AK350" s="186"/>
      <c r="AY350" s="285"/>
    </row>
    <row r="351" spans="1:51 1035:1038" s="4" customFormat="1" x14ac:dyDescent="0.25">
      <c r="A351" s="107" t="s">
        <v>32</v>
      </c>
      <c r="B351" s="108">
        <f>AP337</f>
        <v>2.7</v>
      </c>
      <c r="C351" s="108">
        <f>AQ337</f>
        <v>5.5379999999999994</v>
      </c>
      <c r="D351" s="106">
        <f>MAX(AP306:AP335)</f>
        <v>2.7</v>
      </c>
      <c r="E351" s="186"/>
      <c r="F351" s="186"/>
      <c r="G351" s="186"/>
      <c r="H351" s="186"/>
      <c r="I351" s="186"/>
      <c r="J351" s="186"/>
      <c r="K351" s="186"/>
      <c r="L351" s="186"/>
      <c r="M351" s="186"/>
      <c r="N351" s="186"/>
      <c r="O351" s="186"/>
      <c r="P351" s="186"/>
      <c r="Q351" s="186"/>
      <c r="R351" s="186"/>
      <c r="S351" s="186"/>
      <c r="T351" s="186"/>
      <c r="U351" s="186"/>
      <c r="V351" s="186"/>
      <c r="W351" s="186"/>
      <c r="X351" s="186"/>
      <c r="Y351" s="186"/>
      <c r="Z351" s="186"/>
      <c r="AA351" s="186"/>
      <c r="AB351" s="186"/>
      <c r="AC351" s="186"/>
      <c r="AD351" s="186"/>
      <c r="AE351" s="186"/>
      <c r="AF351" s="186"/>
      <c r="AG351" s="186"/>
      <c r="AH351" s="186"/>
      <c r="AI351" s="186"/>
      <c r="AJ351" s="186"/>
      <c r="AK351" s="186"/>
      <c r="AY351" s="285"/>
    </row>
    <row r="352" spans="1:51 1035:1038" s="4" customFormat="1" x14ac:dyDescent="0.25">
      <c r="A352" s="146" t="s">
        <v>46</v>
      </c>
      <c r="B352" s="147">
        <f>SUM(B340:B351)</f>
        <v>409.20000000000005</v>
      </c>
      <c r="C352" s="147">
        <f>SUM(C340:C351)</f>
        <v>196.79400000000001</v>
      </c>
      <c r="D352" s="186"/>
      <c r="E352" s="186"/>
      <c r="F352" s="186"/>
      <c r="G352" s="186"/>
      <c r="H352" s="186"/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  <c r="S352" s="186"/>
      <c r="T352" s="186"/>
      <c r="U352" s="186"/>
      <c r="V352" s="186"/>
      <c r="W352" s="186"/>
      <c r="X352" s="186"/>
      <c r="Y352" s="186"/>
      <c r="Z352" s="186"/>
      <c r="AA352" s="186"/>
      <c r="AB352" s="186"/>
      <c r="AC352" s="186"/>
      <c r="AD352" s="186"/>
      <c r="AE352" s="186"/>
      <c r="AF352" s="186"/>
      <c r="AG352" s="186"/>
      <c r="AH352" s="186"/>
      <c r="AI352" s="186"/>
      <c r="AJ352" s="186"/>
      <c r="AK352" s="186"/>
      <c r="AY352" s="285"/>
    </row>
    <row r="353" spans="1:51" s="4" customFormat="1" ht="14.4" thickBot="1" x14ac:dyDescent="0.3">
      <c r="A353" s="186"/>
      <c r="B353" s="186"/>
      <c r="C353" s="186"/>
      <c r="D353" s="186"/>
      <c r="E353" s="186"/>
      <c r="F353" s="186"/>
      <c r="G353" s="186"/>
      <c r="H353" s="186"/>
      <c r="I353" s="186"/>
      <c r="J353" s="186"/>
      <c r="K353" s="186"/>
      <c r="L353" s="186"/>
      <c r="M353" s="186"/>
      <c r="N353" s="186"/>
      <c r="O353" s="186"/>
      <c r="P353" s="186"/>
      <c r="Q353" s="186"/>
      <c r="R353" s="186"/>
      <c r="S353" s="186"/>
      <c r="T353" s="186"/>
      <c r="U353" s="186"/>
      <c r="V353" s="186"/>
      <c r="W353" s="186"/>
      <c r="X353" s="186"/>
      <c r="Y353" s="186"/>
      <c r="Z353" s="186"/>
      <c r="AA353" s="186"/>
      <c r="AB353" s="186"/>
      <c r="AC353" s="186"/>
      <c r="AD353" s="186"/>
      <c r="AE353" s="186"/>
      <c r="AF353" s="186"/>
      <c r="AG353" s="186"/>
      <c r="AH353" s="186"/>
      <c r="AI353" s="186"/>
      <c r="AJ353" s="186"/>
      <c r="AK353" s="186"/>
      <c r="AY353" s="285"/>
    </row>
    <row r="354" spans="1:51" s="187" customFormat="1" x14ac:dyDescent="0.25">
      <c r="A354" s="188"/>
      <c r="B354" s="747" t="s">
        <v>33</v>
      </c>
      <c r="C354" s="747"/>
      <c r="D354" s="744" t="s">
        <v>47</v>
      </c>
      <c r="E354" s="744"/>
      <c r="F354" s="747" t="s">
        <v>35</v>
      </c>
      <c r="G354" s="747"/>
      <c r="H354" s="748" t="s">
        <v>36</v>
      </c>
      <c r="I354" s="748"/>
      <c r="J354" s="747" t="s">
        <v>43</v>
      </c>
      <c r="K354" s="747"/>
      <c r="L354" s="744" t="s">
        <v>46</v>
      </c>
      <c r="M354" s="744"/>
      <c r="P354" s="188"/>
      <c r="Q354" s="188"/>
      <c r="R354" s="188"/>
      <c r="S354" s="188"/>
      <c r="T354" s="188"/>
      <c r="U354" s="188"/>
      <c r="V354" s="188"/>
      <c r="W354" s="188"/>
      <c r="X354" s="188"/>
      <c r="Y354" s="188"/>
      <c r="Z354" s="188"/>
      <c r="AA354" s="188"/>
      <c r="AB354" s="188"/>
      <c r="AC354" s="188"/>
      <c r="AD354" s="188"/>
      <c r="AE354" s="188"/>
      <c r="AF354" s="188"/>
      <c r="AY354" s="286"/>
    </row>
    <row r="355" spans="1:51" s="187" customFormat="1" ht="14.4" thickBot="1" x14ac:dyDescent="0.3">
      <c r="A355" s="188"/>
      <c r="B355" s="11" t="s">
        <v>14</v>
      </c>
      <c r="C355" s="180" t="s">
        <v>15</v>
      </c>
      <c r="D355" s="5" t="s">
        <v>14</v>
      </c>
      <c r="E355" s="189" t="s">
        <v>15</v>
      </c>
      <c r="F355" s="11" t="s">
        <v>14</v>
      </c>
      <c r="G355" s="180" t="s">
        <v>15</v>
      </c>
      <c r="H355" s="16" t="s">
        <v>14</v>
      </c>
      <c r="I355" s="190" t="s">
        <v>15</v>
      </c>
      <c r="J355" s="11" t="s">
        <v>14</v>
      </c>
      <c r="K355" s="180" t="s">
        <v>15</v>
      </c>
      <c r="L355" s="5" t="s">
        <v>14</v>
      </c>
      <c r="M355" s="189" t="s">
        <v>15</v>
      </c>
      <c r="P355" s="188"/>
      <c r="Q355" s="188"/>
      <c r="R355" s="188"/>
      <c r="S355" s="188"/>
      <c r="T355" s="188"/>
      <c r="U355" s="188"/>
      <c r="V355" s="188"/>
      <c r="W355" s="188"/>
      <c r="X355" s="188"/>
      <c r="Y355" s="188"/>
      <c r="Z355" s="188"/>
      <c r="AA355" s="188"/>
      <c r="AB355" s="188"/>
      <c r="AC355" s="188"/>
      <c r="AD355" s="188"/>
      <c r="AE355" s="188"/>
      <c r="AF355" s="188"/>
      <c r="AY355" s="286"/>
    </row>
    <row r="356" spans="1:51" s="4" customFormat="1" x14ac:dyDescent="0.25">
      <c r="A356" s="191" t="s">
        <v>16</v>
      </c>
      <c r="B356" s="192">
        <v>108.3</v>
      </c>
      <c r="C356" s="193">
        <v>14.85</v>
      </c>
      <c r="D356" s="194">
        <v>35.799999999999997</v>
      </c>
      <c r="E356" s="195">
        <v>4.1459999999999999</v>
      </c>
      <c r="F356" s="192">
        <v>13.4</v>
      </c>
      <c r="G356" s="196">
        <v>3.1549999999999998</v>
      </c>
      <c r="H356" s="197">
        <v>2.2999999999999998</v>
      </c>
      <c r="I356" s="198">
        <v>3.8650000000000002</v>
      </c>
      <c r="J356" s="192">
        <v>63.7</v>
      </c>
      <c r="K356" s="193">
        <v>7.1020000000000003</v>
      </c>
      <c r="L356" s="194">
        <v>69.5</v>
      </c>
      <c r="M356" s="195">
        <v>6.9459999999999997</v>
      </c>
      <c r="P356" s="186"/>
      <c r="Q356" s="186"/>
      <c r="R356" s="186"/>
      <c r="S356" s="186"/>
      <c r="T356" s="186"/>
      <c r="U356" s="186"/>
      <c r="V356" s="186"/>
      <c r="W356" s="186"/>
      <c r="X356" s="186"/>
      <c r="Y356" s="186"/>
      <c r="Z356" s="186"/>
      <c r="AA356" s="186"/>
      <c r="AB356" s="186"/>
      <c r="AC356" s="186"/>
      <c r="AD356" s="186"/>
      <c r="AE356" s="186"/>
      <c r="AF356" s="186"/>
      <c r="AY356" s="285"/>
    </row>
    <row r="357" spans="1:51" s="4" customFormat="1" x14ac:dyDescent="0.25">
      <c r="A357" s="199" t="s">
        <v>17</v>
      </c>
      <c r="B357" s="200">
        <v>119.2</v>
      </c>
      <c r="C357" s="201">
        <v>13.132999999999999</v>
      </c>
      <c r="D357" s="202">
        <v>81.400000000000006</v>
      </c>
      <c r="E357" s="203">
        <v>10.46</v>
      </c>
      <c r="F357" s="200">
        <v>33.799999999999997</v>
      </c>
      <c r="G357" s="204">
        <v>6.1639999999999997</v>
      </c>
      <c r="H357" s="205">
        <v>25.1</v>
      </c>
      <c r="I357" s="206">
        <v>5.4749999999999996</v>
      </c>
      <c r="J357" s="200">
        <v>4.8</v>
      </c>
      <c r="K357" s="201">
        <v>9.6549999999999994</v>
      </c>
      <c r="L357" s="202">
        <v>50.7</v>
      </c>
      <c r="M357" s="203">
        <v>8.4670000000000005</v>
      </c>
      <c r="P357" s="186"/>
      <c r="Q357" s="186"/>
      <c r="R357" s="186"/>
      <c r="S357" s="186"/>
      <c r="T357" s="186"/>
      <c r="U357" s="186"/>
      <c r="V357" s="186"/>
      <c r="W357" s="186"/>
      <c r="X357" s="186"/>
      <c r="Y357" s="186"/>
      <c r="Z357" s="186"/>
      <c r="AA357" s="186"/>
      <c r="AB357" s="186"/>
      <c r="AC357" s="186"/>
      <c r="AD357" s="186"/>
      <c r="AE357" s="186"/>
      <c r="AF357" s="186"/>
      <c r="AY357" s="285"/>
    </row>
    <row r="358" spans="1:51" s="4" customFormat="1" x14ac:dyDescent="0.25">
      <c r="A358" s="199" t="s">
        <v>18</v>
      </c>
      <c r="B358" s="200">
        <v>4</v>
      </c>
      <c r="C358" s="201">
        <v>10.593999999999999</v>
      </c>
      <c r="D358" s="202">
        <v>75.900000000000006</v>
      </c>
      <c r="E358" s="203">
        <v>13.597</v>
      </c>
      <c r="F358" s="200">
        <v>41.8</v>
      </c>
      <c r="G358" s="204">
        <v>4.4260000000000002</v>
      </c>
      <c r="H358" s="205">
        <v>117.15</v>
      </c>
      <c r="I358" s="206">
        <v>23.527000000000001</v>
      </c>
      <c r="J358" s="200">
        <v>26.3</v>
      </c>
      <c r="K358" s="201">
        <v>7.1639999999999997</v>
      </c>
      <c r="L358" s="202">
        <v>4.2</v>
      </c>
      <c r="M358" s="203">
        <v>7.0629999999999997</v>
      </c>
      <c r="P358" s="186"/>
      <c r="Q358" s="186"/>
      <c r="R358" s="186"/>
      <c r="S358" s="186"/>
      <c r="T358" s="186"/>
      <c r="U358" s="186"/>
      <c r="V358" s="186"/>
      <c r="W358" s="186"/>
      <c r="X358" s="186"/>
      <c r="Y358" s="186"/>
      <c r="Z358" s="186"/>
      <c r="AA358" s="186"/>
      <c r="AB358" s="186"/>
      <c r="AC358" s="186"/>
      <c r="AD358" s="186"/>
      <c r="AE358" s="186"/>
      <c r="AF358" s="186"/>
      <c r="AY358" s="285"/>
    </row>
    <row r="359" spans="1:51" s="4" customFormat="1" x14ac:dyDescent="0.25">
      <c r="A359" s="199" t="s">
        <v>19</v>
      </c>
      <c r="B359" s="200">
        <v>46.9</v>
      </c>
      <c r="C359" s="201">
        <v>7.1130000000000004</v>
      </c>
      <c r="D359" s="202">
        <v>53</v>
      </c>
      <c r="E359" s="203">
        <v>13.722</v>
      </c>
      <c r="F359" s="200">
        <v>6.1</v>
      </c>
      <c r="G359" s="204">
        <v>3.8540000000000001</v>
      </c>
      <c r="H359" s="205">
        <v>20.3</v>
      </c>
      <c r="I359" s="206">
        <v>14.265000000000001</v>
      </c>
      <c r="J359" s="200">
        <v>52.2</v>
      </c>
      <c r="K359" s="201">
        <v>6.2</v>
      </c>
      <c r="L359" s="202">
        <v>42.8</v>
      </c>
      <c r="M359" s="203">
        <v>7.06</v>
      </c>
      <c r="P359" s="186"/>
      <c r="Q359" s="186"/>
      <c r="R359" s="186"/>
      <c r="S359" s="186"/>
      <c r="T359" s="186"/>
      <c r="U359" s="186"/>
      <c r="V359" s="186"/>
      <c r="W359" s="186"/>
      <c r="X359" s="186"/>
      <c r="Y359" s="186"/>
      <c r="Z359" s="186"/>
      <c r="AA359" s="186"/>
      <c r="AB359" s="186"/>
      <c r="AC359" s="186"/>
      <c r="AD359" s="186"/>
      <c r="AE359" s="186"/>
      <c r="AF359" s="186"/>
      <c r="AY359" s="285"/>
    </row>
    <row r="360" spans="1:51" s="4" customFormat="1" x14ac:dyDescent="0.25">
      <c r="A360" s="199" t="s">
        <v>20</v>
      </c>
      <c r="B360" s="200">
        <v>23.8</v>
      </c>
      <c r="C360" s="201">
        <v>8.2609999999999992</v>
      </c>
      <c r="D360" s="202">
        <v>0.2</v>
      </c>
      <c r="E360" s="203">
        <v>9.8580000000000005</v>
      </c>
      <c r="F360" s="200">
        <v>17.7</v>
      </c>
      <c r="G360" s="204">
        <v>3.23</v>
      </c>
      <c r="H360" s="205">
        <v>7.7</v>
      </c>
      <c r="I360" s="206">
        <v>6.9109999999999996</v>
      </c>
      <c r="J360" s="200">
        <v>54.2</v>
      </c>
      <c r="K360" s="201">
        <v>16.984000000000002</v>
      </c>
      <c r="L360" s="202">
        <v>9.6999999999999993</v>
      </c>
      <c r="M360" s="203">
        <v>5.9489999999999998</v>
      </c>
      <c r="P360" s="186"/>
      <c r="Q360" s="186"/>
      <c r="R360" s="186"/>
      <c r="S360" s="186"/>
      <c r="T360" s="186"/>
      <c r="U360" s="186"/>
      <c r="V360" s="186"/>
      <c r="W360" s="186"/>
      <c r="X360" s="186"/>
      <c r="Y360" s="186"/>
      <c r="Z360" s="186"/>
      <c r="AA360" s="186"/>
      <c r="AB360" s="186"/>
      <c r="AC360" s="186"/>
      <c r="AD360" s="186"/>
      <c r="AE360" s="186"/>
      <c r="AF360" s="186"/>
      <c r="AY360" s="285"/>
    </row>
    <row r="361" spans="1:51" s="4" customFormat="1" x14ac:dyDescent="0.25">
      <c r="A361" s="199" t="s">
        <v>21</v>
      </c>
      <c r="B361" s="200">
        <v>17.7</v>
      </c>
      <c r="C361" s="201">
        <v>8.5060000000000002</v>
      </c>
      <c r="D361" s="202">
        <v>58.7</v>
      </c>
      <c r="E361" s="203">
        <v>11.288</v>
      </c>
      <c r="F361" s="200">
        <v>129.30000000000001</v>
      </c>
      <c r="G361" s="204">
        <v>8.8759999999999994</v>
      </c>
      <c r="H361" s="205">
        <v>8.8000000000000007</v>
      </c>
      <c r="I361" s="206">
        <v>10.196</v>
      </c>
      <c r="J361" s="200">
        <v>189.1</v>
      </c>
      <c r="K361" s="201">
        <v>23.79</v>
      </c>
      <c r="L361" s="202">
        <v>161.6</v>
      </c>
      <c r="M361" s="203">
        <v>9.1760000000000002</v>
      </c>
      <c r="P361" s="186"/>
      <c r="Q361" s="186"/>
      <c r="R361" s="186"/>
      <c r="S361" s="186"/>
      <c r="T361" s="186"/>
      <c r="U361" s="186"/>
      <c r="V361" s="186"/>
      <c r="W361" s="186"/>
      <c r="X361" s="186"/>
      <c r="Y361" s="186"/>
      <c r="Z361" s="186"/>
      <c r="AA361" s="186"/>
      <c r="AB361" s="186"/>
      <c r="AC361" s="186"/>
      <c r="AD361" s="186"/>
      <c r="AE361" s="186"/>
      <c r="AF361" s="186"/>
      <c r="AY361" s="285"/>
    </row>
    <row r="362" spans="1:51" s="4" customFormat="1" x14ac:dyDescent="0.25">
      <c r="A362" s="199" t="s">
        <v>22</v>
      </c>
      <c r="B362" s="200">
        <v>113.9</v>
      </c>
      <c r="C362" s="201">
        <v>13.901999999999999</v>
      </c>
      <c r="D362" s="202">
        <v>127</v>
      </c>
      <c r="E362" s="203">
        <v>16.64</v>
      </c>
      <c r="F362" s="200">
        <v>77.599999999999994</v>
      </c>
      <c r="G362" s="204">
        <v>19.088999999999999</v>
      </c>
      <c r="H362" s="205">
        <v>0</v>
      </c>
      <c r="I362" s="206">
        <v>11.316000000000001</v>
      </c>
      <c r="J362" s="200">
        <v>19.2</v>
      </c>
      <c r="K362" s="201">
        <v>40.857999999999997</v>
      </c>
      <c r="L362" s="202">
        <v>39.700000000000003</v>
      </c>
      <c r="M362" s="203">
        <v>28.677</v>
      </c>
      <c r="P362" s="186"/>
      <c r="Q362" s="186"/>
      <c r="R362" s="186"/>
      <c r="S362" s="186"/>
      <c r="T362" s="186"/>
      <c r="U362" s="186"/>
      <c r="V362" s="186"/>
      <c r="W362" s="186"/>
      <c r="X362" s="186"/>
      <c r="Y362" s="186"/>
      <c r="Z362" s="186"/>
      <c r="AA362" s="186"/>
      <c r="AB362" s="186"/>
      <c r="AC362" s="186"/>
      <c r="AD362" s="186"/>
      <c r="AE362" s="186"/>
      <c r="AF362" s="186"/>
      <c r="AY362" s="285"/>
    </row>
    <row r="363" spans="1:51" s="4" customFormat="1" x14ac:dyDescent="0.25">
      <c r="A363" s="199" t="s">
        <v>23</v>
      </c>
      <c r="B363" s="200">
        <v>0</v>
      </c>
      <c r="C363" s="201">
        <v>33.74</v>
      </c>
      <c r="D363" s="202">
        <v>51.4</v>
      </c>
      <c r="E363" s="203">
        <v>30.786999999999999</v>
      </c>
      <c r="F363" s="200">
        <v>23.6</v>
      </c>
      <c r="G363" s="204">
        <v>46.423000000000002</v>
      </c>
      <c r="H363" s="205">
        <v>57.6</v>
      </c>
      <c r="I363" s="206">
        <v>10.708</v>
      </c>
      <c r="J363" s="200">
        <v>14.3</v>
      </c>
      <c r="K363" s="201">
        <v>45.587000000000003</v>
      </c>
      <c r="L363" s="202">
        <v>18.100000000000001</v>
      </c>
      <c r="M363" s="203">
        <v>51.796999999999997</v>
      </c>
      <c r="P363" s="186"/>
      <c r="Q363" s="186"/>
      <c r="R363" s="186"/>
      <c r="S363" s="186"/>
      <c r="T363" s="186"/>
      <c r="U363" s="186"/>
      <c r="V363" s="186"/>
      <c r="W363" s="186"/>
      <c r="X363" s="186"/>
      <c r="Y363" s="186"/>
      <c r="Z363" s="186"/>
      <c r="AA363" s="186"/>
      <c r="AB363" s="186"/>
      <c r="AC363" s="186"/>
      <c r="AD363" s="186"/>
      <c r="AE363" s="186"/>
      <c r="AF363" s="186"/>
      <c r="AY363" s="285"/>
    </row>
    <row r="364" spans="1:51" s="4" customFormat="1" x14ac:dyDescent="0.25">
      <c r="A364" s="199" t="s">
        <v>24</v>
      </c>
      <c r="B364" s="200">
        <v>0.5</v>
      </c>
      <c r="C364" s="201">
        <v>21.271000000000001</v>
      </c>
      <c r="D364" s="202">
        <v>13.9</v>
      </c>
      <c r="E364" s="203">
        <v>18.657</v>
      </c>
      <c r="F364" s="200">
        <v>1.2</v>
      </c>
      <c r="G364" s="204">
        <v>17.251999999999999</v>
      </c>
      <c r="H364" s="205">
        <v>49</v>
      </c>
      <c r="I364" s="206">
        <v>13.798</v>
      </c>
      <c r="J364" s="200">
        <v>1.2</v>
      </c>
      <c r="K364" s="201">
        <v>24.702000000000002</v>
      </c>
      <c r="L364" s="202">
        <f t="shared" ref="L364:M367" si="0">B348</f>
        <v>8.1</v>
      </c>
      <c r="M364" s="203">
        <f t="shared" si="0"/>
        <v>46.375</v>
      </c>
      <c r="P364" s="186"/>
      <c r="Q364" s="186"/>
      <c r="R364" s="186"/>
      <c r="S364" s="186"/>
      <c r="T364" s="186"/>
      <c r="U364" s="186"/>
      <c r="V364" s="186"/>
      <c r="W364" s="186"/>
      <c r="X364" s="186"/>
      <c r="Y364" s="186"/>
      <c r="Z364" s="186"/>
      <c r="AA364" s="186"/>
      <c r="AB364" s="186"/>
      <c r="AC364" s="186"/>
      <c r="AD364" s="186"/>
      <c r="AE364" s="186"/>
      <c r="AF364" s="186"/>
      <c r="AY364" s="285"/>
    </row>
    <row r="365" spans="1:51" s="4" customFormat="1" x14ac:dyDescent="0.25">
      <c r="A365" s="199" t="s">
        <v>30</v>
      </c>
      <c r="B365" s="200">
        <v>0.2</v>
      </c>
      <c r="C365" s="201">
        <v>8.0139999999999993</v>
      </c>
      <c r="D365" s="202">
        <v>0</v>
      </c>
      <c r="E365" s="203">
        <v>7.5780000000000003</v>
      </c>
      <c r="F365" s="200">
        <v>0</v>
      </c>
      <c r="G365" s="204">
        <v>6.915</v>
      </c>
      <c r="H365" s="205">
        <v>0</v>
      </c>
      <c r="I365" s="206">
        <v>4.1349999999999998</v>
      </c>
      <c r="J365" s="200">
        <v>0</v>
      </c>
      <c r="K365" s="201">
        <v>11.746</v>
      </c>
      <c r="L365" s="202">
        <f t="shared" si="0"/>
        <v>0</v>
      </c>
      <c r="M365" s="203">
        <f t="shared" si="0"/>
        <v>12.482999999999999</v>
      </c>
      <c r="P365" s="186"/>
      <c r="Q365" s="186"/>
      <c r="R365" s="186"/>
      <c r="S365" s="186"/>
      <c r="T365" s="186"/>
      <c r="U365" s="186"/>
      <c r="V365" s="186"/>
      <c r="W365" s="186"/>
      <c r="X365" s="186"/>
      <c r="Y365" s="186"/>
      <c r="Z365" s="186"/>
      <c r="AA365" s="186"/>
      <c r="AB365" s="186"/>
      <c r="AC365" s="186"/>
      <c r="AD365" s="186"/>
      <c r="AE365" s="186"/>
      <c r="AF365" s="186"/>
      <c r="AY365" s="285"/>
    </row>
    <row r="366" spans="1:51" s="4" customFormat="1" x14ac:dyDescent="0.25">
      <c r="A366" s="199" t="s">
        <v>31</v>
      </c>
      <c r="B366" s="200">
        <v>2.8</v>
      </c>
      <c r="C366" s="201">
        <v>5.3380000000000001</v>
      </c>
      <c r="D366" s="202">
        <v>0.2</v>
      </c>
      <c r="E366" s="203">
        <v>4.1369999999999996</v>
      </c>
      <c r="F366" s="200">
        <v>14.7</v>
      </c>
      <c r="G366" s="204">
        <v>4.3949999999999996</v>
      </c>
      <c r="H366" s="205">
        <v>0</v>
      </c>
      <c r="I366" s="206">
        <v>2.64</v>
      </c>
      <c r="J366" s="200">
        <v>3.3</v>
      </c>
      <c r="K366" s="201">
        <v>6.5880000000000001</v>
      </c>
      <c r="L366" s="202">
        <f t="shared" si="0"/>
        <v>2.1</v>
      </c>
      <c r="M366" s="203">
        <f t="shared" si="0"/>
        <v>7.2629999999999999</v>
      </c>
      <c r="P366" s="186"/>
      <c r="Q366" s="186"/>
      <c r="R366" s="186"/>
      <c r="S366" s="186"/>
      <c r="T366" s="186"/>
      <c r="U366" s="186"/>
      <c r="V366" s="186"/>
      <c r="W366" s="186"/>
      <c r="X366" s="186"/>
      <c r="Y366" s="186"/>
      <c r="Z366" s="186"/>
      <c r="AA366" s="186"/>
      <c r="AB366" s="186"/>
      <c r="AC366" s="186"/>
      <c r="AD366" s="186"/>
      <c r="AE366" s="186"/>
      <c r="AF366" s="186"/>
      <c r="AY366" s="285"/>
    </row>
    <row r="367" spans="1:51" s="4" customFormat="1" ht="14.4" thickBot="1" x14ac:dyDescent="0.3">
      <c r="A367" s="207" t="s">
        <v>32</v>
      </c>
      <c r="B367" s="208">
        <v>56.9</v>
      </c>
      <c r="C367" s="209">
        <v>5.1849999999999996</v>
      </c>
      <c r="D367" s="210">
        <v>15.3</v>
      </c>
      <c r="E367" s="211">
        <v>3.9940000000000002</v>
      </c>
      <c r="F367" s="208">
        <v>14.9</v>
      </c>
      <c r="G367" s="212">
        <v>3.7610000000000001</v>
      </c>
      <c r="H367" s="213">
        <v>13.1</v>
      </c>
      <c r="I367" s="214">
        <v>2.5630000000000002</v>
      </c>
      <c r="J367" s="208">
        <v>16.3</v>
      </c>
      <c r="K367" s="209">
        <v>5.5149999999999997</v>
      </c>
      <c r="L367" s="210">
        <f t="shared" si="0"/>
        <v>2.7</v>
      </c>
      <c r="M367" s="211">
        <f t="shared" si="0"/>
        <v>5.5379999999999994</v>
      </c>
      <c r="P367" s="186"/>
      <c r="Q367" s="186"/>
      <c r="R367" s="186"/>
      <c r="S367" s="186"/>
      <c r="T367" s="186"/>
      <c r="U367" s="186"/>
      <c r="V367" s="186"/>
      <c r="W367" s="186"/>
      <c r="X367" s="186"/>
      <c r="Y367" s="186"/>
      <c r="Z367" s="186"/>
      <c r="AA367" s="186"/>
      <c r="AB367" s="186"/>
      <c r="AC367" s="186"/>
      <c r="AD367" s="186"/>
      <c r="AE367" s="186"/>
      <c r="AF367" s="186"/>
      <c r="AY367" s="285"/>
    </row>
    <row r="368" spans="1:51" s="4" customFormat="1" ht="14.4" thickBot="1" x14ac:dyDescent="0.3">
      <c r="A368" s="186"/>
      <c r="B368" s="215">
        <v>494.2</v>
      </c>
      <c r="C368" s="216">
        <v>149.90700000000001</v>
      </c>
      <c r="D368" s="217">
        <v>512.79999999999995</v>
      </c>
      <c r="E368" s="218">
        <v>144.864</v>
      </c>
      <c r="F368" s="219">
        <f t="shared" ref="F368:M368" si="1">SUM(F356:F367)</f>
        <v>374.1</v>
      </c>
      <c r="G368" s="220">
        <f t="shared" si="1"/>
        <v>127.53999999999999</v>
      </c>
      <c r="H368" s="221">
        <f t="shared" si="1"/>
        <v>301.05000000000007</v>
      </c>
      <c r="I368" s="221">
        <f t="shared" si="1"/>
        <v>109.39900000000002</v>
      </c>
      <c r="J368" s="219">
        <f t="shared" si="1"/>
        <v>444.59999999999997</v>
      </c>
      <c r="K368" s="219">
        <f t="shared" si="1"/>
        <v>205.89100000000002</v>
      </c>
      <c r="L368" s="222">
        <f t="shared" si="1"/>
        <v>409.20000000000005</v>
      </c>
      <c r="M368" s="223">
        <f t="shared" si="1"/>
        <v>196.79400000000001</v>
      </c>
      <c r="P368" s="186"/>
      <c r="Q368" s="186"/>
      <c r="R368" s="186"/>
      <c r="S368" s="186"/>
      <c r="T368" s="186"/>
      <c r="U368" s="186"/>
      <c r="V368" s="186"/>
      <c r="W368" s="186"/>
      <c r="X368" s="186"/>
      <c r="Y368" s="186"/>
      <c r="Z368" s="186"/>
      <c r="AA368" s="186"/>
      <c r="AB368" s="186"/>
      <c r="AC368" s="186"/>
      <c r="AD368" s="186"/>
      <c r="AY368" s="285"/>
    </row>
    <row r="369" spans="1:54" s="4" customFormat="1" ht="14.4" thickBot="1" x14ac:dyDescent="0.3">
      <c r="A369" s="186"/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  <c r="O369" s="186"/>
      <c r="P369" s="186"/>
      <c r="Q369" s="186"/>
      <c r="R369" s="186"/>
      <c r="S369" s="186"/>
      <c r="T369" s="186"/>
      <c r="U369" s="186"/>
      <c r="V369" s="186"/>
      <c r="W369" s="186"/>
      <c r="X369" s="186"/>
      <c r="Y369" s="186"/>
      <c r="Z369" s="186"/>
      <c r="AA369" s="186"/>
      <c r="AB369" s="186"/>
      <c r="AC369" s="186"/>
      <c r="AD369" s="186"/>
      <c r="AE369" s="186"/>
      <c r="AF369" s="186"/>
      <c r="AG369" s="186"/>
      <c r="AH369" s="186"/>
      <c r="AI369" s="186"/>
      <c r="AJ369" s="186"/>
      <c r="AK369" s="186"/>
      <c r="AY369" s="285"/>
    </row>
    <row r="370" spans="1:54" s="156" customFormat="1" ht="16.2" thickBot="1" x14ac:dyDescent="0.35">
      <c r="A370" s="225" t="s">
        <v>48</v>
      </c>
      <c r="B370" s="226" t="s">
        <v>33</v>
      </c>
      <c r="C370" s="227" t="s">
        <v>47</v>
      </c>
      <c r="D370" s="226" t="s">
        <v>35</v>
      </c>
      <c r="E370" s="228" t="s">
        <v>36</v>
      </c>
      <c r="F370" s="226" t="s">
        <v>49</v>
      </c>
      <c r="G370" s="229" t="s">
        <v>50</v>
      </c>
      <c r="H370" s="230" t="s">
        <v>51</v>
      </c>
      <c r="I370" s="231" t="s">
        <v>52</v>
      </c>
      <c r="J370" s="232"/>
      <c r="K370" s="232"/>
      <c r="L370" s="232"/>
      <c r="M370" s="232"/>
      <c r="N370" s="224"/>
      <c r="O370" s="226" t="s">
        <v>33</v>
      </c>
      <c r="P370" s="227" t="s">
        <v>47</v>
      </c>
      <c r="Q370" s="226" t="s">
        <v>35</v>
      </c>
      <c r="R370" s="228" t="s">
        <v>36</v>
      </c>
      <c r="S370" s="226" t="s">
        <v>43</v>
      </c>
      <c r="T370" s="233" t="s">
        <v>46</v>
      </c>
      <c r="U370" s="224"/>
      <c r="V370" s="224"/>
      <c r="W370" s="224"/>
      <c r="X370" s="224"/>
      <c r="Y370" s="224"/>
      <c r="Z370" s="224"/>
      <c r="AA370" s="224"/>
      <c r="AB370" s="224"/>
      <c r="AC370" s="224"/>
      <c r="AD370" s="224"/>
      <c r="AE370" s="224"/>
      <c r="AF370" s="224"/>
      <c r="AG370" s="224"/>
      <c r="AH370" s="224"/>
      <c r="AI370" s="224"/>
      <c r="AJ370" s="224"/>
      <c r="AK370" s="224"/>
      <c r="AY370" s="285"/>
    </row>
    <row r="371" spans="1:54" s="4" customFormat="1" ht="14.4" thickBot="1" x14ac:dyDescent="0.3">
      <c r="A371" s="191" t="s">
        <v>16</v>
      </c>
      <c r="B371" s="192">
        <v>108.3</v>
      </c>
      <c r="C371" s="194">
        <v>35.799999999999997</v>
      </c>
      <c r="D371" s="192">
        <v>13.4</v>
      </c>
      <c r="E371" s="197">
        <v>2.2999999999999998</v>
      </c>
      <c r="F371" s="192">
        <v>63.7</v>
      </c>
      <c r="G371" s="234">
        <f>B337</f>
        <v>69.5</v>
      </c>
      <c r="H371" s="235">
        <f t="shared" ref="H371:H382" si="2">G371-F371</f>
        <v>5.7999999999999972</v>
      </c>
      <c r="I371" s="236">
        <f>H371</f>
        <v>5.7999999999999972</v>
      </c>
      <c r="J371" s="237"/>
      <c r="K371" s="237"/>
      <c r="L371" s="237"/>
      <c r="M371" s="237"/>
      <c r="N371" s="186"/>
      <c r="O371" s="238">
        <v>494.2</v>
      </c>
      <c r="P371" s="238">
        <v>512.79999999999995</v>
      </c>
      <c r="Q371" s="239">
        <v>374.1</v>
      </c>
      <c r="R371" s="240">
        <v>301.05</v>
      </c>
      <c r="S371" s="239">
        <v>444.6</v>
      </c>
      <c r="T371" s="241">
        <f>G383</f>
        <v>409.20000000000005</v>
      </c>
      <c r="U371" s="186"/>
      <c r="V371" s="186"/>
      <c r="W371" s="186"/>
      <c r="X371" s="186"/>
      <c r="Y371" s="186"/>
      <c r="Z371" s="186"/>
      <c r="AA371" s="186"/>
      <c r="AB371" s="186"/>
      <c r="AC371" s="186"/>
      <c r="AD371" s="186"/>
      <c r="AE371" s="186"/>
      <c r="AF371" s="186"/>
      <c r="AG371" s="186"/>
      <c r="AH371" s="186"/>
      <c r="AI371" s="186"/>
      <c r="AJ371" s="186"/>
      <c r="AK371" s="186"/>
      <c r="AY371" s="285"/>
    </row>
    <row r="372" spans="1:54" s="4" customFormat="1" x14ac:dyDescent="0.25">
      <c r="A372" s="199" t="s">
        <v>17</v>
      </c>
      <c r="B372" s="200">
        <v>119.2</v>
      </c>
      <c r="C372" s="202">
        <v>81.400000000000006</v>
      </c>
      <c r="D372" s="200">
        <v>33.799999999999997</v>
      </c>
      <c r="E372" s="205">
        <v>25.1</v>
      </c>
      <c r="F372" s="200">
        <v>4.8</v>
      </c>
      <c r="G372" s="234">
        <f>E337</f>
        <v>50.7</v>
      </c>
      <c r="H372" s="235">
        <f t="shared" si="2"/>
        <v>45.900000000000006</v>
      </c>
      <c r="I372" s="236">
        <f t="shared" ref="I372:I382" si="3">I371+H372</f>
        <v>51.7</v>
      </c>
      <c r="J372" s="237"/>
      <c r="K372" s="237"/>
      <c r="L372" s="237"/>
      <c r="M372" s="237"/>
      <c r="N372" s="186"/>
      <c r="O372" s="186"/>
      <c r="P372" s="186"/>
      <c r="Q372" s="186"/>
      <c r="R372" s="186"/>
      <c r="S372" s="186"/>
      <c r="T372" s="186"/>
      <c r="U372" s="186"/>
      <c r="V372" s="186"/>
      <c r="W372" s="186"/>
      <c r="X372" s="186"/>
      <c r="Y372" s="186"/>
      <c r="Z372" s="186"/>
      <c r="AA372" s="186"/>
      <c r="AB372" s="186"/>
      <c r="AC372" s="186"/>
      <c r="AD372" s="186"/>
      <c r="AE372" s="186"/>
      <c r="AF372" s="186"/>
      <c r="AG372" s="186"/>
      <c r="AH372" s="186"/>
      <c r="AI372" s="186"/>
      <c r="AJ372" s="186"/>
      <c r="AK372" s="186"/>
      <c r="AY372" s="285"/>
    </row>
    <row r="373" spans="1:54" s="4" customFormat="1" x14ac:dyDescent="0.25">
      <c r="A373" s="199" t="s">
        <v>18</v>
      </c>
      <c r="B373" s="200">
        <v>4</v>
      </c>
      <c r="C373" s="202">
        <v>75.900000000000006</v>
      </c>
      <c r="D373" s="200">
        <v>41.8</v>
      </c>
      <c r="E373" s="205">
        <v>117.15</v>
      </c>
      <c r="F373" s="200">
        <v>26.3</v>
      </c>
      <c r="G373" s="234">
        <f>H337</f>
        <v>4.1999999999999993</v>
      </c>
      <c r="H373" s="235">
        <f t="shared" si="2"/>
        <v>-22.1</v>
      </c>
      <c r="I373" s="236">
        <f t="shared" si="3"/>
        <v>29.6</v>
      </c>
      <c r="J373" s="237"/>
      <c r="K373" s="237"/>
      <c r="L373" s="237"/>
      <c r="M373" s="237"/>
      <c r="N373" s="186"/>
      <c r="O373" s="186"/>
      <c r="P373" s="186"/>
      <c r="Q373" s="186"/>
      <c r="R373" s="186"/>
      <c r="S373" s="186"/>
      <c r="T373" s="186"/>
      <c r="U373" s="186"/>
      <c r="V373" s="186"/>
      <c r="W373" s="186"/>
      <c r="X373" s="186"/>
      <c r="Y373" s="186"/>
      <c r="Z373" s="186"/>
      <c r="AA373" s="186"/>
      <c r="AB373" s="186"/>
      <c r="AC373" s="186"/>
      <c r="AD373" s="186"/>
      <c r="AE373" s="186"/>
      <c r="AF373" s="186"/>
      <c r="AG373" s="186"/>
      <c r="AH373" s="186"/>
      <c r="AI373" s="186"/>
      <c r="AJ373" s="186"/>
      <c r="AK373" s="186"/>
      <c r="AY373" s="285"/>
    </row>
    <row r="374" spans="1:54" s="4" customFormat="1" x14ac:dyDescent="0.25">
      <c r="A374" s="199" t="s">
        <v>19</v>
      </c>
      <c r="B374" s="200">
        <v>46.9</v>
      </c>
      <c r="C374" s="202">
        <v>53</v>
      </c>
      <c r="D374" s="200">
        <v>6.1</v>
      </c>
      <c r="E374" s="205">
        <v>20.3</v>
      </c>
      <c r="F374" s="200">
        <v>52.2</v>
      </c>
      <c r="G374" s="234">
        <f>K337</f>
        <v>42.8</v>
      </c>
      <c r="H374" s="235">
        <f t="shared" si="2"/>
        <v>-9.4000000000000057</v>
      </c>
      <c r="I374" s="236">
        <f t="shared" si="3"/>
        <v>20.199999999999996</v>
      </c>
      <c r="J374" s="237"/>
      <c r="K374" s="237"/>
      <c r="L374" s="237"/>
      <c r="M374" s="237"/>
      <c r="N374" s="186"/>
      <c r="O374" s="186"/>
      <c r="P374" s="186"/>
      <c r="Q374" s="186"/>
      <c r="R374" s="186"/>
      <c r="S374" s="186"/>
      <c r="T374" s="186"/>
      <c r="U374" s="186"/>
      <c r="V374" s="186"/>
      <c r="W374" s="186"/>
      <c r="X374" s="186"/>
      <c r="Y374" s="186"/>
      <c r="Z374" s="186"/>
      <c r="AA374" s="186"/>
      <c r="AB374" s="186"/>
      <c r="AC374" s="186"/>
      <c r="AD374" s="186"/>
      <c r="AE374" s="186"/>
      <c r="AF374" s="186"/>
      <c r="AG374" s="186"/>
      <c r="AH374" s="186"/>
      <c r="AI374" s="186"/>
      <c r="AJ374" s="186"/>
      <c r="AK374" s="186"/>
      <c r="AY374" s="285"/>
    </row>
    <row r="375" spans="1:54" s="4" customFormat="1" x14ac:dyDescent="0.25">
      <c r="A375" s="199" t="s">
        <v>20</v>
      </c>
      <c r="B375" s="200">
        <v>23.8</v>
      </c>
      <c r="C375" s="202">
        <v>0.2</v>
      </c>
      <c r="D375" s="200">
        <v>17.7</v>
      </c>
      <c r="E375" s="205">
        <v>7.7</v>
      </c>
      <c r="F375" s="200">
        <v>54.2</v>
      </c>
      <c r="G375" s="242">
        <f>N337</f>
        <v>9.6999999999999993</v>
      </c>
      <c r="H375" s="235">
        <f t="shared" si="2"/>
        <v>-44.5</v>
      </c>
      <c r="I375" s="236">
        <f t="shared" si="3"/>
        <v>-24.300000000000004</v>
      </c>
      <c r="J375" s="237"/>
      <c r="K375" s="237"/>
      <c r="L375" s="237"/>
      <c r="M375" s="237"/>
      <c r="N375" s="186"/>
      <c r="O375" s="186"/>
      <c r="P375" s="186"/>
      <c r="Q375" s="186"/>
      <c r="R375" s="186"/>
      <c r="S375" s="186"/>
      <c r="T375" s="186"/>
      <c r="U375" s="186"/>
      <c r="V375" s="186"/>
      <c r="W375" s="186"/>
      <c r="X375" s="186"/>
      <c r="Y375" s="186"/>
      <c r="Z375" s="186"/>
      <c r="AA375" s="186"/>
      <c r="AB375" s="186"/>
      <c r="AC375" s="186"/>
      <c r="AD375" s="186"/>
      <c r="AE375" s="186"/>
      <c r="AF375" s="186"/>
      <c r="AG375" s="186"/>
      <c r="AH375" s="186"/>
      <c r="AI375" s="186"/>
      <c r="AJ375" s="186"/>
      <c r="AK375" s="186"/>
      <c r="AY375" s="285"/>
    </row>
    <row r="376" spans="1:54" s="4" customFormat="1" x14ac:dyDescent="0.25">
      <c r="A376" s="199" t="s">
        <v>21</v>
      </c>
      <c r="B376" s="200">
        <v>17.7</v>
      </c>
      <c r="C376" s="202">
        <v>58.7</v>
      </c>
      <c r="D376" s="200">
        <v>129.30000000000001</v>
      </c>
      <c r="E376" s="205">
        <v>8.8000000000000007</v>
      </c>
      <c r="F376" s="200">
        <v>189.1</v>
      </c>
      <c r="G376" s="242">
        <f>Q337</f>
        <v>161.60000000000002</v>
      </c>
      <c r="H376" s="235">
        <f t="shared" si="2"/>
        <v>-27.499999999999972</v>
      </c>
      <c r="I376" s="236">
        <f t="shared" si="3"/>
        <v>-51.799999999999976</v>
      </c>
      <c r="J376" s="237"/>
      <c r="K376" s="237"/>
      <c r="L376" s="237"/>
      <c r="M376" s="237"/>
      <c r="N376" s="186"/>
      <c r="O376" s="186"/>
      <c r="P376" s="186"/>
      <c r="Q376" s="186"/>
      <c r="R376" s="186"/>
      <c r="S376" s="186"/>
      <c r="T376" s="186"/>
      <c r="U376" s="186"/>
      <c r="V376" s="186"/>
      <c r="W376" s="186"/>
      <c r="X376" s="186"/>
      <c r="Y376" s="186"/>
      <c r="Z376" s="186"/>
      <c r="AA376" s="186"/>
      <c r="AB376" s="186"/>
      <c r="AC376" s="186"/>
      <c r="AD376" s="186"/>
      <c r="AE376" s="186"/>
      <c r="AF376" s="186"/>
      <c r="AG376" s="186"/>
      <c r="AH376" s="186"/>
      <c r="AI376" s="186"/>
      <c r="AJ376" s="186"/>
      <c r="AK376" s="186"/>
      <c r="AY376" s="285"/>
    </row>
    <row r="377" spans="1:54" s="4" customFormat="1" x14ac:dyDescent="0.25">
      <c r="A377" s="199" t="s">
        <v>22</v>
      </c>
      <c r="B377" s="200">
        <v>113.9</v>
      </c>
      <c r="C377" s="202">
        <v>127</v>
      </c>
      <c r="D377" s="200">
        <v>77.599999999999994</v>
      </c>
      <c r="E377" s="205">
        <v>0</v>
      </c>
      <c r="F377" s="200">
        <v>19.2</v>
      </c>
      <c r="G377" s="242">
        <f>T337</f>
        <v>39.700000000000003</v>
      </c>
      <c r="H377" s="235">
        <f t="shared" si="2"/>
        <v>20.500000000000004</v>
      </c>
      <c r="I377" s="236">
        <f t="shared" si="3"/>
        <v>-31.299999999999972</v>
      </c>
      <c r="J377" s="237"/>
      <c r="K377" s="237"/>
      <c r="L377" s="237"/>
      <c r="M377" s="237"/>
      <c r="N377" s="186"/>
      <c r="O377" s="186"/>
      <c r="P377" s="186"/>
      <c r="Q377" s="186"/>
      <c r="R377" s="186"/>
      <c r="S377" s="186"/>
      <c r="T377" s="186"/>
      <c r="U377" s="186"/>
      <c r="V377" s="186"/>
      <c r="W377" s="186"/>
      <c r="X377" s="186"/>
      <c r="Y377" s="186"/>
      <c r="Z377" s="186"/>
      <c r="AA377" s="186"/>
      <c r="AB377" s="186"/>
      <c r="AC377" s="186"/>
      <c r="AD377" s="186"/>
      <c r="AE377" s="186"/>
      <c r="AF377" s="186"/>
      <c r="AG377" s="186"/>
      <c r="AH377" s="186"/>
      <c r="AI377" s="186"/>
      <c r="AJ377" s="186"/>
      <c r="AK377" s="186"/>
      <c r="AL377" s="186"/>
      <c r="AM377" s="186"/>
      <c r="AN377" s="186"/>
      <c r="AO377" s="186"/>
      <c r="AP377" s="186"/>
      <c r="AQ377" s="186"/>
      <c r="AR377" s="186"/>
      <c r="AS377" s="186"/>
      <c r="AY377" s="285"/>
    </row>
    <row r="378" spans="1:54" s="4" customFormat="1" x14ac:dyDescent="0.25">
      <c r="A378" s="199" t="s">
        <v>23</v>
      </c>
      <c r="B378" s="200">
        <v>0</v>
      </c>
      <c r="C378" s="202">
        <v>51.4</v>
      </c>
      <c r="D378" s="200">
        <v>23.6</v>
      </c>
      <c r="E378" s="205">
        <v>57.6</v>
      </c>
      <c r="F378" s="200">
        <v>14.3</v>
      </c>
      <c r="G378" s="242">
        <f>W337</f>
        <v>18.100000000000001</v>
      </c>
      <c r="H378" s="235">
        <f t="shared" si="2"/>
        <v>3.8000000000000007</v>
      </c>
      <c r="I378" s="236">
        <f t="shared" si="3"/>
        <v>-27.499999999999972</v>
      </c>
      <c r="J378" s="237"/>
      <c r="K378" s="237"/>
      <c r="L378" s="237"/>
      <c r="M378" s="237"/>
      <c r="N378" s="186"/>
      <c r="O378" s="186"/>
      <c r="P378" s="186"/>
      <c r="Q378" s="186"/>
      <c r="R378" s="186"/>
      <c r="S378" s="186"/>
      <c r="T378" s="186"/>
      <c r="U378" s="186"/>
      <c r="V378" s="186"/>
      <c r="W378" s="186"/>
      <c r="X378" s="186"/>
      <c r="Y378" s="186"/>
      <c r="Z378" s="186"/>
      <c r="AA378" s="186"/>
      <c r="AB378" s="186"/>
      <c r="AC378" s="186"/>
      <c r="AD378" s="186"/>
      <c r="AE378" s="186"/>
      <c r="AF378" s="186"/>
      <c r="AG378" s="186"/>
      <c r="AH378" s="186"/>
      <c r="AI378" s="186"/>
      <c r="AJ378" s="186"/>
      <c r="AK378" s="186"/>
      <c r="AL378" s="186"/>
      <c r="AM378" s="186"/>
      <c r="AN378" s="186"/>
      <c r="AO378" s="186"/>
      <c r="AP378" s="186"/>
      <c r="AQ378" s="186"/>
      <c r="AR378" s="186"/>
      <c r="AS378" s="186"/>
      <c r="AY378" s="285"/>
    </row>
    <row r="379" spans="1:54" s="4" customFormat="1" x14ac:dyDescent="0.25">
      <c r="A379" s="199" t="s">
        <v>24</v>
      </c>
      <c r="B379" s="200">
        <v>0.5</v>
      </c>
      <c r="C379" s="202">
        <v>13.9</v>
      </c>
      <c r="D379" s="200">
        <v>1.2</v>
      </c>
      <c r="E379" s="205">
        <v>49</v>
      </c>
      <c r="F379" s="200">
        <v>1.2</v>
      </c>
      <c r="G379" s="242">
        <f>Z337</f>
        <v>8.1</v>
      </c>
      <c r="H379" s="235">
        <f t="shared" si="2"/>
        <v>6.8999999999999995</v>
      </c>
      <c r="I379" s="236">
        <f t="shared" si="3"/>
        <v>-20.599999999999973</v>
      </c>
      <c r="J379" s="237"/>
      <c r="K379" s="237"/>
      <c r="L379" s="237"/>
      <c r="M379" s="237"/>
      <c r="N379" s="186"/>
      <c r="O379" s="186"/>
      <c r="P379" s="186"/>
      <c r="Q379" s="186"/>
      <c r="R379" s="186"/>
      <c r="S379" s="186"/>
      <c r="T379" s="186"/>
      <c r="U379" s="186"/>
      <c r="V379" s="186"/>
      <c r="W379" s="186"/>
      <c r="X379" s="186"/>
      <c r="Y379" s="186"/>
      <c r="Z379" s="186"/>
      <c r="AA379" s="186"/>
      <c r="AB379" s="186"/>
      <c r="AC379" s="186"/>
      <c r="AD379" s="186"/>
      <c r="AE379" s="186"/>
      <c r="AF379" s="186"/>
      <c r="AG379" s="186"/>
      <c r="AH379" s="186"/>
      <c r="AI379" s="186"/>
      <c r="AJ379" s="186"/>
      <c r="AK379" s="186"/>
      <c r="AL379" s="186"/>
      <c r="AM379" s="186"/>
      <c r="AN379" s="186"/>
      <c r="AO379" s="186"/>
      <c r="AP379" s="186"/>
      <c r="AQ379" s="186"/>
      <c r="AR379" s="186"/>
      <c r="AS379" s="186"/>
      <c r="AY379" s="285"/>
    </row>
    <row r="380" spans="1:54" s="4" customFormat="1" x14ac:dyDescent="0.25">
      <c r="A380" s="199" t="s">
        <v>30</v>
      </c>
      <c r="B380" s="200">
        <v>0.2</v>
      </c>
      <c r="C380" s="202">
        <v>0</v>
      </c>
      <c r="D380" s="200">
        <v>0</v>
      </c>
      <c r="E380" s="205">
        <v>0</v>
      </c>
      <c r="F380" s="200">
        <v>0</v>
      </c>
      <c r="G380" s="242">
        <f>AE337</f>
        <v>0</v>
      </c>
      <c r="H380" s="235">
        <f t="shared" si="2"/>
        <v>0</v>
      </c>
      <c r="I380" s="236">
        <f t="shared" si="3"/>
        <v>-20.599999999999973</v>
      </c>
      <c r="J380" s="237"/>
      <c r="K380" s="237"/>
      <c r="L380" s="237"/>
      <c r="M380" s="237"/>
      <c r="N380" s="186"/>
      <c r="O380" s="186"/>
      <c r="P380" s="186"/>
      <c r="Q380" s="186"/>
      <c r="R380" s="186"/>
      <c r="S380" s="186"/>
      <c r="T380" s="186"/>
      <c r="U380" s="186"/>
      <c r="V380" s="186"/>
      <c r="W380" s="186"/>
      <c r="X380" s="186"/>
      <c r="Y380" s="186"/>
      <c r="Z380" s="186"/>
      <c r="AA380" s="186"/>
      <c r="AB380" s="186"/>
      <c r="AC380" s="186"/>
      <c r="AD380" s="186"/>
      <c r="AE380" s="186"/>
      <c r="AF380" s="186"/>
      <c r="AG380" s="186"/>
      <c r="AH380" s="186"/>
      <c r="AI380" s="186"/>
      <c r="AJ380" s="186"/>
      <c r="AK380" s="186"/>
      <c r="AL380" s="186"/>
      <c r="AM380" s="186"/>
      <c r="AN380" s="186"/>
      <c r="AO380" s="186"/>
      <c r="AP380" s="186"/>
      <c r="AQ380" s="186"/>
      <c r="AR380" s="186"/>
      <c r="AS380" s="186"/>
      <c r="AY380" s="285"/>
    </row>
    <row r="381" spans="1:54" s="4" customFormat="1" x14ac:dyDescent="0.25">
      <c r="A381" s="199" t="s">
        <v>31</v>
      </c>
      <c r="B381" s="200">
        <v>2.8</v>
      </c>
      <c r="C381" s="202">
        <v>0.2</v>
      </c>
      <c r="D381" s="200">
        <v>14.7</v>
      </c>
      <c r="E381" s="205">
        <v>0</v>
      </c>
      <c r="F381" s="200">
        <v>3.3</v>
      </c>
      <c r="G381" s="242">
        <f>AJ337</f>
        <v>2.1</v>
      </c>
      <c r="H381" s="235">
        <f t="shared" si="2"/>
        <v>-1.1999999999999997</v>
      </c>
      <c r="I381" s="236">
        <f t="shared" si="3"/>
        <v>-21.799999999999972</v>
      </c>
      <c r="J381" s="237"/>
      <c r="K381" s="237"/>
      <c r="L381" s="237"/>
      <c r="M381" s="237"/>
      <c r="N381" s="186"/>
      <c r="O381" s="186"/>
      <c r="P381" s="186"/>
      <c r="Q381" s="186"/>
      <c r="R381" s="186"/>
      <c r="S381" s="186"/>
      <c r="T381" s="186"/>
      <c r="U381" s="186"/>
      <c r="V381" s="186"/>
      <c r="W381" s="186"/>
      <c r="X381" s="186"/>
      <c r="Y381" s="186"/>
      <c r="Z381" s="186"/>
      <c r="AA381" s="186"/>
      <c r="AB381" s="186"/>
      <c r="AC381" s="186"/>
      <c r="AD381" s="186"/>
      <c r="AE381" s="186"/>
      <c r="AF381" s="186"/>
      <c r="AG381" s="186"/>
      <c r="AH381" s="186"/>
      <c r="AI381" s="186"/>
      <c r="AJ381" s="186"/>
      <c r="AK381" s="186"/>
      <c r="AL381" s="186"/>
      <c r="AM381" s="186"/>
      <c r="AN381" s="186"/>
      <c r="AO381" s="186"/>
      <c r="AP381" s="186"/>
      <c r="AQ381" s="186"/>
      <c r="AR381" s="186"/>
      <c r="AS381" s="186"/>
      <c r="AY381" s="285"/>
    </row>
    <row r="382" spans="1:54" s="4" customFormat="1" x14ac:dyDescent="0.25">
      <c r="A382" s="207" t="s">
        <v>32</v>
      </c>
      <c r="B382" s="208">
        <v>56.9</v>
      </c>
      <c r="C382" s="210">
        <v>15.3</v>
      </c>
      <c r="D382" s="208">
        <v>14.9</v>
      </c>
      <c r="E382" s="213">
        <v>13.1</v>
      </c>
      <c r="F382" s="208">
        <v>16.3</v>
      </c>
      <c r="G382" s="243">
        <f>B351</f>
        <v>2.7</v>
      </c>
      <c r="H382" s="235">
        <f t="shared" si="2"/>
        <v>-13.600000000000001</v>
      </c>
      <c r="I382" s="236">
        <f t="shared" si="3"/>
        <v>-35.399999999999977</v>
      </c>
      <c r="J382" s="237"/>
      <c r="K382" s="237"/>
      <c r="L382" s="237"/>
      <c r="M382" s="237"/>
      <c r="N382" s="186"/>
      <c r="O382" s="186"/>
      <c r="P382" s="186"/>
      <c r="Q382" s="186"/>
      <c r="R382" s="186"/>
      <c r="S382" s="186"/>
      <c r="T382" s="186"/>
      <c r="U382" s="186"/>
      <c r="V382" s="186"/>
      <c r="W382" s="186"/>
      <c r="X382" s="186"/>
      <c r="Y382" s="186"/>
      <c r="Z382" s="186"/>
      <c r="AA382" s="186"/>
      <c r="AB382" s="186"/>
      <c r="AC382" s="186"/>
      <c r="AD382" s="186"/>
      <c r="AE382" s="186"/>
      <c r="AF382" s="186"/>
      <c r="AG382" s="186"/>
      <c r="AH382" s="186"/>
      <c r="AI382" s="186"/>
      <c r="AJ382" s="186"/>
      <c r="AK382" s="186"/>
      <c r="AL382" s="186"/>
      <c r="AM382" s="186"/>
      <c r="AN382" s="186"/>
      <c r="AO382" s="186"/>
      <c r="AP382" s="186"/>
      <c r="AQ382" s="186"/>
      <c r="AR382" s="186"/>
      <c r="AS382" s="186"/>
      <c r="AY382" s="285"/>
    </row>
    <row r="383" spans="1:54" s="4" customFormat="1" x14ac:dyDescent="0.25">
      <c r="A383" s="244" t="s">
        <v>53</v>
      </c>
      <c r="B383" s="238">
        <v>494.2</v>
      </c>
      <c r="C383" s="238">
        <v>512.79999999999995</v>
      </c>
      <c r="D383" s="239">
        <f>SUM(D371:D382)</f>
        <v>374.1</v>
      </c>
      <c r="E383" s="240">
        <f>SUM(E371:E382)</f>
        <v>301.05000000000007</v>
      </c>
      <c r="F383" s="239">
        <f>SUM(F371:F382)</f>
        <v>444.59999999999997</v>
      </c>
      <c r="G383" s="245">
        <f>SUM(G371:G382)</f>
        <v>409.20000000000005</v>
      </c>
      <c r="H383" s="246"/>
      <c r="I383" s="247"/>
      <c r="J383" s="248"/>
      <c r="K383" s="248"/>
      <c r="L383" s="248"/>
      <c r="M383" s="248"/>
      <c r="N383" s="186"/>
      <c r="O383" s="186"/>
      <c r="P383" s="186"/>
      <c r="Q383" s="186"/>
      <c r="R383" s="186"/>
      <c r="S383" s="186"/>
      <c r="T383" s="186"/>
      <c r="U383" s="186"/>
      <c r="V383" s="186"/>
      <c r="W383" s="186"/>
      <c r="X383" s="186"/>
      <c r="Y383" s="186"/>
      <c r="Z383" s="186"/>
      <c r="AA383" s="186"/>
      <c r="AB383" s="186"/>
      <c r="AC383" s="186"/>
      <c r="AD383" s="186"/>
      <c r="AE383" s="186"/>
      <c r="AF383" s="186"/>
      <c r="AG383" s="186"/>
      <c r="AH383" s="186"/>
      <c r="AI383" s="186"/>
      <c r="AJ383" s="249"/>
      <c r="AK383" s="249"/>
      <c r="AL383" s="186"/>
      <c r="AM383" s="186"/>
      <c r="AN383" s="186"/>
      <c r="AO383" s="186"/>
      <c r="AP383" s="186"/>
      <c r="AQ383" s="186"/>
      <c r="AR383" s="186"/>
      <c r="AS383" s="186"/>
      <c r="AY383" s="285"/>
    </row>
    <row r="384" spans="1:54" s="4" customFormat="1" x14ac:dyDescent="0.25">
      <c r="A384" s="186"/>
      <c r="B384" s="186"/>
      <c r="C384" s="186"/>
      <c r="D384" s="186"/>
      <c r="E384" s="186"/>
      <c r="F384" s="186"/>
      <c r="G384" s="186"/>
      <c r="H384" s="186"/>
      <c r="I384" s="186"/>
      <c r="J384" s="186"/>
      <c r="K384" s="186"/>
      <c r="L384" s="186"/>
      <c r="M384" s="186"/>
      <c r="N384" s="186"/>
      <c r="O384" s="186"/>
      <c r="P384" s="186"/>
      <c r="Q384" s="186"/>
      <c r="R384" s="186"/>
      <c r="S384" s="186"/>
      <c r="T384" s="186"/>
      <c r="U384" s="186"/>
      <c r="V384" s="186"/>
      <c r="W384" s="186"/>
      <c r="X384" s="186"/>
      <c r="Y384" s="186"/>
      <c r="Z384" s="186"/>
      <c r="AA384" s="186"/>
      <c r="AB384" s="186"/>
      <c r="AC384" s="186"/>
      <c r="AD384" s="186"/>
      <c r="AE384" s="186"/>
      <c r="AF384" s="186"/>
      <c r="AG384" s="186"/>
      <c r="AH384" s="186"/>
      <c r="AI384" s="186"/>
      <c r="AJ384" s="186"/>
      <c r="AK384" s="186"/>
      <c r="AL384" s="186"/>
      <c r="AM384" s="186"/>
      <c r="AN384" s="186"/>
      <c r="AO384" s="186"/>
      <c r="AP384" s="186"/>
      <c r="AQ384" s="186"/>
      <c r="AR384" s="186"/>
      <c r="AS384" s="186"/>
      <c r="AT384" s="186"/>
      <c r="AU384" s="186"/>
      <c r="AV384" s="186"/>
      <c r="AW384" s="186"/>
      <c r="AX384" s="186"/>
      <c r="AY384" s="287"/>
      <c r="AZ384" s="186"/>
      <c r="BA384" s="186"/>
      <c r="BB384" s="186"/>
    </row>
    <row r="385" spans="1:51" s="254" customFormat="1" ht="15.6" x14ac:dyDescent="0.3">
      <c r="A385" s="225" t="s">
        <v>48</v>
      </c>
      <c r="B385" s="250" t="s">
        <v>33</v>
      </c>
      <c r="C385" s="251" t="s">
        <v>47</v>
      </c>
      <c r="D385" s="250" t="s">
        <v>35</v>
      </c>
      <c r="E385" s="252" t="s">
        <v>36</v>
      </c>
      <c r="F385" s="250" t="s">
        <v>43</v>
      </c>
      <c r="G385" s="251" t="s">
        <v>46</v>
      </c>
      <c r="H385" s="269"/>
      <c r="I385" s="253"/>
      <c r="J385" s="253"/>
      <c r="K385" s="253"/>
      <c r="L385" s="253"/>
      <c r="M385" s="253"/>
      <c r="N385" s="249"/>
      <c r="O385" s="226" t="s">
        <v>33</v>
      </c>
      <c r="P385" s="227" t="s">
        <v>47</v>
      </c>
      <c r="Q385" s="226" t="s">
        <v>35</v>
      </c>
      <c r="R385" s="228" t="s">
        <v>36</v>
      </c>
      <c r="S385" s="226" t="s">
        <v>43</v>
      </c>
      <c r="T385" s="233" t="s">
        <v>46</v>
      </c>
      <c r="U385" s="249"/>
      <c r="V385" s="249"/>
      <c r="W385" s="249"/>
      <c r="X385" s="249"/>
      <c r="Y385" s="249"/>
      <c r="Z385" s="249"/>
      <c r="AA385" s="249"/>
      <c r="AB385" s="249"/>
      <c r="AC385" s="249"/>
      <c r="AD385" s="249"/>
      <c r="AE385" s="249"/>
      <c r="AF385" s="249"/>
      <c r="AG385" s="249"/>
      <c r="AH385" s="249"/>
      <c r="AI385" s="249"/>
      <c r="AJ385" s="186"/>
      <c r="AK385" s="186"/>
      <c r="AL385" s="249"/>
      <c r="AM385" s="249"/>
      <c r="AN385" s="249"/>
      <c r="AO385" s="249"/>
      <c r="AP385" s="249"/>
      <c r="AQ385" s="249"/>
      <c r="AR385" s="249"/>
      <c r="AS385" s="249"/>
      <c r="AY385" s="285"/>
    </row>
    <row r="386" spans="1:51" s="4" customFormat="1" x14ac:dyDescent="0.25">
      <c r="A386" s="191" t="s">
        <v>16</v>
      </c>
      <c r="B386" s="193">
        <v>14.85</v>
      </c>
      <c r="C386" s="195">
        <v>4.1459999999999999</v>
      </c>
      <c r="D386" s="196">
        <v>3.1549999999999998</v>
      </c>
      <c r="E386" s="198">
        <v>3.8650000000000002</v>
      </c>
      <c r="F386" s="193">
        <v>7.1020000000000003</v>
      </c>
      <c r="G386" s="195">
        <v>6.9459999999999997</v>
      </c>
      <c r="H386" s="270"/>
      <c r="I386" s="237"/>
      <c r="J386" s="237"/>
      <c r="K386" s="237"/>
      <c r="L386" s="237"/>
      <c r="M386" s="237"/>
      <c r="N386" s="186"/>
      <c r="O386" s="238">
        <v>149.90700000000001</v>
      </c>
      <c r="P386" s="238">
        <v>144.864</v>
      </c>
      <c r="Q386" s="239">
        <v>127.54</v>
      </c>
      <c r="R386" s="240">
        <v>109.399</v>
      </c>
      <c r="S386" s="239">
        <v>205.89099999999999</v>
      </c>
      <c r="T386" s="241">
        <f>G398</f>
        <v>196.79400000000001</v>
      </c>
      <c r="U386" s="186"/>
      <c r="V386" s="186"/>
      <c r="W386" s="186"/>
      <c r="X386" s="186"/>
      <c r="Y386" s="186"/>
      <c r="Z386" s="186"/>
      <c r="AA386" s="186"/>
      <c r="AB386" s="186"/>
      <c r="AC386" s="186"/>
      <c r="AD386" s="186"/>
      <c r="AE386" s="186"/>
      <c r="AF386" s="186"/>
      <c r="AG386" s="186"/>
      <c r="AH386" s="186"/>
      <c r="AI386" s="186"/>
      <c r="AL386" s="186"/>
      <c r="AM386" s="186"/>
      <c r="AN386" s="186"/>
      <c r="AO386" s="186"/>
      <c r="AP386" s="186"/>
      <c r="AQ386" s="186"/>
      <c r="AR386" s="186"/>
      <c r="AS386" s="186"/>
      <c r="AY386" s="285"/>
    </row>
    <row r="387" spans="1:51" s="4" customFormat="1" x14ac:dyDescent="0.25">
      <c r="A387" s="199" t="s">
        <v>17</v>
      </c>
      <c r="B387" s="201">
        <v>13.132999999999999</v>
      </c>
      <c r="C387" s="203">
        <v>10.46</v>
      </c>
      <c r="D387" s="204">
        <v>6.1639999999999997</v>
      </c>
      <c r="E387" s="206">
        <v>5.4749999999999996</v>
      </c>
      <c r="F387" s="201">
        <v>9.6549999999999994</v>
      </c>
      <c r="G387" s="203">
        <v>8.4670000000000005</v>
      </c>
      <c r="H387" s="270"/>
      <c r="I387" s="237"/>
      <c r="J387" s="237"/>
      <c r="K387" s="237"/>
      <c r="L387" s="237"/>
      <c r="M387" s="237"/>
      <c r="N387" s="186"/>
      <c r="O387" s="255">
        <f t="shared" ref="O387:T387" si="4">O386*103</f>
        <v>15440.421</v>
      </c>
      <c r="P387" s="255">
        <f t="shared" si="4"/>
        <v>14920.992</v>
      </c>
      <c r="Q387" s="255">
        <f t="shared" si="4"/>
        <v>13136.62</v>
      </c>
      <c r="R387" s="255">
        <f t="shared" si="4"/>
        <v>11268.097</v>
      </c>
      <c r="S387" s="255">
        <f t="shared" si="4"/>
        <v>21206.772999999997</v>
      </c>
      <c r="T387" s="255">
        <f t="shared" si="4"/>
        <v>20269.782000000003</v>
      </c>
      <c r="U387" s="186"/>
      <c r="V387" s="186"/>
      <c r="W387" s="186"/>
      <c r="X387" s="186"/>
      <c r="Y387" s="186"/>
      <c r="Z387" s="186"/>
      <c r="AA387" s="186"/>
      <c r="AB387" s="186"/>
      <c r="AC387" s="186"/>
      <c r="AD387" s="186"/>
      <c r="AE387" s="186"/>
      <c r="AF387" s="186"/>
      <c r="AG387" s="186"/>
      <c r="AH387" s="186"/>
      <c r="AI387" s="186"/>
      <c r="AL387" s="186"/>
      <c r="AM387" s="186"/>
      <c r="AN387" s="186"/>
      <c r="AO387" s="186"/>
      <c r="AP387" s="186"/>
      <c r="AQ387" s="186"/>
      <c r="AR387" s="186"/>
      <c r="AS387" s="186"/>
      <c r="AY387" s="285"/>
    </row>
    <row r="388" spans="1:51" s="4" customFormat="1" x14ac:dyDescent="0.25">
      <c r="A388" s="199" t="s">
        <v>18</v>
      </c>
      <c r="B388" s="201">
        <v>10.593999999999999</v>
      </c>
      <c r="C388" s="203">
        <v>13.597</v>
      </c>
      <c r="D388" s="204">
        <v>4.4260000000000002</v>
      </c>
      <c r="E388" s="206">
        <v>23.527000000000001</v>
      </c>
      <c r="F388" s="201">
        <v>7.1639999999999997</v>
      </c>
      <c r="G388" s="203">
        <v>7.0629999999999997</v>
      </c>
      <c r="H388" s="186"/>
      <c r="I388" s="186"/>
      <c r="J388" s="186"/>
      <c r="K388" s="186"/>
      <c r="L388" s="186"/>
      <c r="M388" s="186"/>
      <c r="N388" s="186"/>
      <c r="O388" s="186"/>
      <c r="P388" s="186"/>
      <c r="Q388" s="186"/>
      <c r="R388" s="186"/>
      <c r="S388" s="186"/>
      <c r="T388" s="186"/>
      <c r="U388" s="186"/>
      <c r="V388" s="186"/>
      <c r="W388" s="186"/>
      <c r="X388" s="186"/>
      <c r="Y388" s="186"/>
      <c r="Z388" s="186"/>
      <c r="AA388" s="186"/>
      <c r="AB388" s="186"/>
      <c r="AC388" s="186"/>
      <c r="AD388" s="186"/>
      <c r="AE388" s="186"/>
      <c r="AF388" s="186"/>
      <c r="AY388" s="285"/>
    </row>
    <row r="389" spans="1:51" s="4" customFormat="1" x14ac:dyDescent="0.25">
      <c r="A389" s="199" t="s">
        <v>19</v>
      </c>
      <c r="B389" s="201">
        <v>7.1130000000000004</v>
      </c>
      <c r="C389" s="203">
        <v>13.722</v>
      </c>
      <c r="D389" s="204">
        <v>3.8540000000000001</v>
      </c>
      <c r="E389" s="206">
        <v>14.265000000000001</v>
      </c>
      <c r="F389" s="201">
        <v>6.2</v>
      </c>
      <c r="G389" s="203">
        <v>7.06</v>
      </c>
      <c r="H389" s="186"/>
      <c r="I389" s="186"/>
      <c r="J389" s="186"/>
      <c r="K389" s="186"/>
      <c r="L389" s="186"/>
      <c r="M389" s="186"/>
      <c r="N389" s="186"/>
      <c r="O389" s="186"/>
      <c r="P389" s="186"/>
      <c r="Q389" s="186"/>
      <c r="R389" s="186"/>
      <c r="S389" s="186"/>
      <c r="T389" s="186"/>
      <c r="U389" s="186"/>
      <c r="V389" s="186"/>
      <c r="W389" s="186"/>
      <c r="X389" s="186"/>
      <c r="Y389" s="186"/>
      <c r="Z389" s="186"/>
      <c r="AA389" s="186"/>
      <c r="AB389" s="186"/>
      <c r="AC389" s="186"/>
      <c r="AD389" s="186"/>
      <c r="AE389" s="186"/>
      <c r="AF389" s="186"/>
      <c r="AY389" s="285"/>
    </row>
    <row r="390" spans="1:51" s="4" customFormat="1" x14ac:dyDescent="0.25">
      <c r="A390" s="199" t="s">
        <v>20</v>
      </c>
      <c r="B390" s="201">
        <v>8.2609999999999992</v>
      </c>
      <c r="C390" s="203">
        <v>9.8580000000000005</v>
      </c>
      <c r="D390" s="204">
        <v>3.23</v>
      </c>
      <c r="E390" s="206">
        <v>6.9109999999999996</v>
      </c>
      <c r="F390" s="201">
        <v>16.984000000000002</v>
      </c>
      <c r="G390" s="203">
        <v>5.9489999999999998</v>
      </c>
      <c r="H390" s="186"/>
      <c r="I390" s="186"/>
      <c r="J390" s="186"/>
      <c r="K390" s="186"/>
      <c r="L390" s="186"/>
      <c r="M390" s="186"/>
      <c r="N390" s="186"/>
      <c r="O390" s="186"/>
      <c r="P390" s="186"/>
      <c r="Q390" s="186"/>
      <c r="R390" s="186"/>
      <c r="S390" s="186"/>
      <c r="T390" s="186"/>
      <c r="U390" s="186"/>
      <c r="V390" s="186"/>
      <c r="W390" s="186"/>
      <c r="X390" s="186"/>
      <c r="Y390" s="186"/>
      <c r="Z390" s="186"/>
      <c r="AA390" s="186"/>
      <c r="AB390" s="186"/>
      <c r="AC390" s="186"/>
      <c r="AD390" s="186"/>
      <c r="AE390" s="186"/>
      <c r="AF390" s="186"/>
      <c r="AY390" s="285"/>
    </row>
    <row r="391" spans="1:51" s="4" customFormat="1" x14ac:dyDescent="0.25">
      <c r="A391" s="199" t="s">
        <v>21</v>
      </c>
      <c r="B391" s="201">
        <v>8.5060000000000002</v>
      </c>
      <c r="C391" s="203">
        <v>11.288</v>
      </c>
      <c r="D391" s="204">
        <v>8.8759999999999994</v>
      </c>
      <c r="E391" s="206">
        <v>10.196</v>
      </c>
      <c r="F391" s="201">
        <v>23.79</v>
      </c>
      <c r="G391" s="203">
        <v>9.1760000000000002</v>
      </c>
      <c r="H391" s="186"/>
      <c r="I391" s="186"/>
      <c r="J391" s="186"/>
      <c r="K391" s="186"/>
      <c r="L391" s="186"/>
      <c r="M391" s="186"/>
      <c r="N391" s="186"/>
      <c r="O391" s="186"/>
      <c r="P391" s="186"/>
      <c r="Q391" s="186"/>
      <c r="R391" s="186"/>
      <c r="S391" s="186"/>
      <c r="T391" s="186"/>
      <c r="U391" s="186"/>
      <c r="V391" s="186"/>
      <c r="W391" s="186"/>
      <c r="X391" s="186"/>
      <c r="Y391" s="186"/>
      <c r="Z391" s="186"/>
      <c r="AA391" s="186"/>
      <c r="AB391" s="186"/>
      <c r="AC391" s="186"/>
      <c r="AD391" s="186"/>
      <c r="AE391" s="186"/>
      <c r="AF391" s="186"/>
      <c r="AY391" s="285"/>
    </row>
    <row r="392" spans="1:51" s="4" customFormat="1" x14ac:dyDescent="0.25">
      <c r="A392" s="199" t="s">
        <v>22</v>
      </c>
      <c r="B392" s="201">
        <v>13.901999999999999</v>
      </c>
      <c r="C392" s="203">
        <v>16.64</v>
      </c>
      <c r="D392" s="204">
        <v>19.088999999999999</v>
      </c>
      <c r="E392" s="206">
        <v>11.316000000000001</v>
      </c>
      <c r="F392" s="201">
        <v>40.857999999999997</v>
      </c>
      <c r="G392" s="203">
        <v>28.677</v>
      </c>
      <c r="H392" s="186"/>
      <c r="I392" s="186"/>
      <c r="J392" s="186"/>
      <c r="K392" s="186"/>
      <c r="L392" s="186"/>
      <c r="M392" s="186"/>
      <c r="N392" s="186"/>
      <c r="O392" s="186"/>
      <c r="P392" s="186"/>
      <c r="Q392" s="186"/>
      <c r="R392" s="186"/>
      <c r="S392" s="186"/>
      <c r="T392" s="186"/>
      <c r="U392" s="186"/>
      <c r="V392" s="186"/>
      <c r="W392" s="186"/>
      <c r="X392" s="186"/>
      <c r="Y392" s="186"/>
      <c r="Z392" s="186"/>
      <c r="AA392" s="186"/>
      <c r="AB392" s="186"/>
      <c r="AC392" s="186"/>
      <c r="AD392" s="186"/>
      <c r="AE392" s="186"/>
      <c r="AF392" s="186"/>
      <c r="AY392" s="285"/>
    </row>
    <row r="393" spans="1:51" s="4" customFormat="1" x14ac:dyDescent="0.25">
      <c r="A393" s="199" t="s">
        <v>23</v>
      </c>
      <c r="B393" s="201">
        <v>33.74</v>
      </c>
      <c r="C393" s="203">
        <v>30.786999999999999</v>
      </c>
      <c r="D393" s="204">
        <v>46.423000000000002</v>
      </c>
      <c r="E393" s="206">
        <v>10.708</v>
      </c>
      <c r="F393" s="201">
        <v>45.587000000000003</v>
      </c>
      <c r="G393" s="203">
        <v>51.796999999999997</v>
      </c>
      <c r="H393" s="186"/>
      <c r="I393" s="186"/>
      <c r="J393" s="186"/>
      <c r="K393" s="186"/>
      <c r="L393" s="186"/>
      <c r="M393" s="186"/>
      <c r="N393" s="186"/>
      <c r="O393" s="186"/>
      <c r="P393" s="186"/>
      <c r="Q393" s="186"/>
      <c r="R393" s="186"/>
      <c r="S393" s="186"/>
      <c r="T393" s="186"/>
      <c r="U393" s="186"/>
      <c r="V393" s="186"/>
      <c r="W393" s="186"/>
      <c r="X393" s="186"/>
      <c r="Y393" s="186"/>
      <c r="Z393" s="186"/>
      <c r="AA393" s="186"/>
      <c r="AB393" s="186"/>
      <c r="AC393" s="186"/>
      <c r="AD393" s="186"/>
      <c r="AE393" s="186"/>
      <c r="AF393" s="186"/>
      <c r="AY393" s="285"/>
    </row>
    <row r="394" spans="1:51" s="4" customFormat="1" x14ac:dyDescent="0.25">
      <c r="A394" s="199" t="s">
        <v>24</v>
      </c>
      <c r="B394" s="201">
        <v>21.271000000000001</v>
      </c>
      <c r="C394" s="203">
        <v>18.657</v>
      </c>
      <c r="D394" s="204">
        <v>17.251999999999999</v>
      </c>
      <c r="E394" s="206">
        <v>13.798</v>
      </c>
      <c r="F394" s="201">
        <v>24.702000000000002</v>
      </c>
      <c r="G394" s="203">
        <v>46.375</v>
      </c>
      <c r="H394" s="186"/>
      <c r="I394" s="186"/>
      <c r="J394" s="186"/>
      <c r="K394" s="186"/>
      <c r="L394" s="186"/>
      <c r="M394" s="186"/>
      <c r="N394" s="186"/>
      <c r="O394" s="186"/>
      <c r="P394" s="186"/>
      <c r="Q394" s="186"/>
      <c r="R394" s="186"/>
      <c r="S394" s="186"/>
      <c r="T394" s="186"/>
      <c r="U394" s="186"/>
      <c r="V394" s="186"/>
      <c r="W394" s="186"/>
      <c r="X394" s="186"/>
      <c r="Y394" s="186"/>
      <c r="Z394" s="186"/>
      <c r="AA394" s="186"/>
      <c r="AB394" s="186"/>
      <c r="AC394" s="186"/>
      <c r="AD394" s="186"/>
      <c r="AE394" s="186"/>
      <c r="AF394" s="186"/>
      <c r="AY394" s="285"/>
    </row>
    <row r="395" spans="1:51" s="4" customFormat="1" x14ac:dyDescent="0.25">
      <c r="A395" s="199" t="s">
        <v>30</v>
      </c>
      <c r="B395" s="201">
        <v>8.0139999999999993</v>
      </c>
      <c r="C395" s="203">
        <v>7.5780000000000003</v>
      </c>
      <c r="D395" s="204">
        <v>6.915</v>
      </c>
      <c r="E395" s="206">
        <v>4.1349999999999998</v>
      </c>
      <c r="F395" s="201">
        <v>11.746</v>
      </c>
      <c r="G395" s="203">
        <f>C349</f>
        <v>12.482999999999999</v>
      </c>
      <c r="H395" s="186"/>
      <c r="I395" s="186"/>
      <c r="J395" s="186"/>
      <c r="K395" s="186"/>
      <c r="L395" s="186"/>
      <c r="M395" s="186"/>
      <c r="N395" s="186"/>
      <c r="O395" s="186"/>
      <c r="P395" s="186"/>
      <c r="Q395" s="186"/>
      <c r="R395" s="186"/>
      <c r="S395" s="186"/>
      <c r="T395" s="186"/>
      <c r="U395" s="186"/>
      <c r="V395" s="186"/>
      <c r="W395" s="186"/>
      <c r="X395" s="186"/>
      <c r="Y395" s="186"/>
      <c r="Z395" s="186"/>
      <c r="AA395" s="186"/>
      <c r="AB395" s="186"/>
      <c r="AC395" s="186"/>
      <c r="AD395" s="186"/>
      <c r="AE395" s="186"/>
      <c r="AF395" s="186"/>
      <c r="AY395" s="285"/>
    </row>
    <row r="396" spans="1:51" s="4" customFormat="1" x14ac:dyDescent="0.25">
      <c r="A396" s="199" t="s">
        <v>31</v>
      </c>
      <c r="B396" s="201">
        <v>5.3380000000000001</v>
      </c>
      <c r="C396" s="203">
        <v>4.1369999999999996</v>
      </c>
      <c r="D396" s="204">
        <v>4.3949999999999996</v>
      </c>
      <c r="E396" s="206">
        <v>2.64</v>
      </c>
      <c r="F396" s="201">
        <v>6.5880000000000001</v>
      </c>
      <c r="G396" s="203">
        <f>C350</f>
        <v>7.2629999999999999</v>
      </c>
      <c r="H396" s="186"/>
      <c r="I396" s="186"/>
      <c r="J396" s="186"/>
      <c r="K396" s="186"/>
      <c r="L396" s="186"/>
      <c r="M396" s="186"/>
      <c r="N396" s="186"/>
      <c r="O396" s="186"/>
      <c r="P396" s="186"/>
      <c r="Q396" s="186"/>
      <c r="R396" s="186"/>
      <c r="S396" s="186"/>
      <c r="T396" s="186"/>
      <c r="U396" s="186"/>
      <c r="V396" s="186"/>
      <c r="W396" s="186"/>
      <c r="X396" s="186"/>
      <c r="Y396" s="186"/>
      <c r="Z396" s="186"/>
      <c r="AA396" s="186"/>
      <c r="AB396" s="186"/>
      <c r="AC396" s="186"/>
      <c r="AD396" s="186"/>
      <c r="AE396" s="186"/>
      <c r="AF396" s="186"/>
      <c r="AY396" s="285"/>
    </row>
    <row r="397" spans="1:51" s="4" customFormat="1" x14ac:dyDescent="0.25">
      <c r="A397" s="207" t="s">
        <v>32</v>
      </c>
      <c r="B397" s="209">
        <v>5.1849999999999996</v>
      </c>
      <c r="C397" s="211">
        <v>3.9940000000000002</v>
      </c>
      <c r="D397" s="212">
        <v>3.7610000000000001</v>
      </c>
      <c r="E397" s="214">
        <v>2.5630000000000002</v>
      </c>
      <c r="F397" s="209">
        <v>5.5149999999999997</v>
      </c>
      <c r="G397" s="203">
        <f>C351</f>
        <v>5.5379999999999994</v>
      </c>
      <c r="H397" s="186"/>
      <c r="I397" s="186"/>
      <c r="J397" s="186"/>
      <c r="K397" s="186"/>
      <c r="L397" s="186"/>
      <c r="M397" s="186"/>
      <c r="N397" s="186"/>
      <c r="O397" s="186"/>
      <c r="P397" s="186"/>
      <c r="Q397" s="186"/>
      <c r="R397" s="186"/>
      <c r="S397" s="186"/>
      <c r="T397" s="186"/>
      <c r="U397" s="186"/>
      <c r="V397" s="186"/>
      <c r="W397" s="186"/>
      <c r="X397" s="186"/>
      <c r="Y397" s="186"/>
      <c r="Z397" s="186"/>
      <c r="AA397" s="186"/>
      <c r="AB397" s="186"/>
      <c r="AC397" s="186"/>
      <c r="AD397" s="186"/>
      <c r="AE397" s="186"/>
      <c r="AF397" s="186"/>
      <c r="AJ397" s="186"/>
      <c r="AK397" s="186"/>
      <c r="AY397" s="285"/>
    </row>
    <row r="398" spans="1:51" s="4" customFormat="1" x14ac:dyDescent="0.25">
      <c r="A398" s="244" t="s">
        <v>53</v>
      </c>
      <c r="B398" s="256">
        <f t="shared" ref="B398:G398" si="5">SUM(B386:B397)</f>
        <v>149.90700000000001</v>
      </c>
      <c r="C398" s="256">
        <f t="shared" si="5"/>
        <v>144.864</v>
      </c>
      <c r="D398" s="257">
        <f t="shared" si="5"/>
        <v>127.53999999999999</v>
      </c>
      <c r="E398" s="240">
        <f t="shared" si="5"/>
        <v>109.39900000000002</v>
      </c>
      <c r="F398" s="239">
        <f t="shared" si="5"/>
        <v>205.89100000000002</v>
      </c>
      <c r="G398" s="258">
        <f t="shared" si="5"/>
        <v>196.79400000000001</v>
      </c>
      <c r="H398" s="186"/>
      <c r="I398" s="186"/>
      <c r="J398" s="186"/>
      <c r="K398" s="186"/>
      <c r="L398" s="186"/>
      <c r="M398" s="186"/>
      <c r="N398" s="186"/>
      <c r="O398" s="186"/>
      <c r="P398" s="186"/>
      <c r="Q398" s="186"/>
      <c r="R398" s="186"/>
      <c r="S398" s="186"/>
      <c r="T398" s="186"/>
      <c r="U398" s="186"/>
      <c r="V398" s="186"/>
      <c r="W398" s="186"/>
      <c r="X398" s="186"/>
      <c r="Y398" s="186"/>
      <c r="Z398" s="186"/>
      <c r="AA398" s="186"/>
      <c r="AB398" s="186"/>
      <c r="AC398" s="186"/>
      <c r="AD398" s="186"/>
      <c r="AE398" s="186"/>
      <c r="AF398" s="186"/>
      <c r="AJ398" s="186"/>
      <c r="AK398" s="186"/>
      <c r="AY398" s="285"/>
    </row>
    <row r="399" spans="1:51" s="4" customFormat="1" x14ac:dyDescent="0.25">
      <c r="A399" s="186"/>
      <c r="B399" s="186"/>
      <c r="C399" s="186"/>
      <c r="D399" s="186"/>
      <c r="E399" s="186"/>
      <c r="F399" s="186"/>
      <c r="G399" s="186"/>
      <c r="H399" s="186"/>
      <c r="I399" s="186"/>
      <c r="J399" s="186"/>
      <c r="K399" s="186"/>
      <c r="L399" s="186"/>
      <c r="M399" s="186"/>
      <c r="N399" s="186"/>
      <c r="O399" s="186"/>
      <c r="P399" s="186"/>
      <c r="Q399" s="186"/>
      <c r="R399" s="186"/>
      <c r="S399" s="186"/>
      <c r="T399" s="186"/>
      <c r="U399" s="186"/>
      <c r="V399" s="186"/>
      <c r="W399" s="186"/>
      <c r="X399" s="186"/>
      <c r="Y399" s="186"/>
      <c r="Z399" s="186"/>
      <c r="AA399" s="186"/>
      <c r="AB399" s="186"/>
      <c r="AC399" s="186"/>
      <c r="AD399" s="186"/>
      <c r="AE399" s="186"/>
      <c r="AF399" s="186"/>
      <c r="AG399" s="186"/>
      <c r="AH399" s="186"/>
      <c r="AI399" s="186"/>
      <c r="AJ399" s="186"/>
      <c r="AK399" s="186"/>
      <c r="AL399" s="186"/>
      <c r="AM399" s="186"/>
      <c r="AN399" s="186"/>
      <c r="AO399" s="186"/>
      <c r="AP399" s="186"/>
      <c r="AQ399" s="186"/>
      <c r="AR399" s="186"/>
      <c r="AS399" s="186"/>
      <c r="AY399" s="285"/>
    </row>
    <row r="400" spans="1:51" s="4" customFormat="1" x14ac:dyDescent="0.25">
      <c r="A400" s="186"/>
      <c r="B400" s="186"/>
      <c r="C400" s="186"/>
      <c r="D400" s="186"/>
      <c r="E400" s="186"/>
      <c r="F400" s="186"/>
      <c r="G400" s="186"/>
      <c r="H400" s="186"/>
      <c r="I400" s="186"/>
      <c r="J400" s="186"/>
      <c r="K400" s="186"/>
      <c r="L400" s="186"/>
      <c r="M400" s="186"/>
      <c r="N400" s="186"/>
      <c r="O400" s="186"/>
      <c r="P400" s="186"/>
      <c r="Q400" s="186"/>
      <c r="R400" s="186"/>
      <c r="S400" s="186"/>
      <c r="T400" s="186"/>
      <c r="U400" s="186"/>
      <c r="V400" s="186"/>
      <c r="W400" s="186"/>
      <c r="X400" s="186"/>
      <c r="Y400" s="186"/>
      <c r="Z400" s="186"/>
      <c r="AA400" s="186"/>
      <c r="AB400" s="186"/>
      <c r="AC400" s="186"/>
      <c r="AD400" s="186"/>
      <c r="AE400" s="186"/>
      <c r="AF400" s="186"/>
      <c r="AG400" s="186"/>
      <c r="AH400" s="186"/>
      <c r="AI400" s="186"/>
      <c r="AJ400" s="186"/>
      <c r="AK400" s="186"/>
      <c r="AL400" s="186"/>
      <c r="AM400" s="186"/>
      <c r="AN400" s="186"/>
      <c r="AO400" s="186"/>
      <c r="AP400" s="186"/>
      <c r="AQ400" s="186"/>
      <c r="AR400" s="186"/>
      <c r="AS400" s="186"/>
      <c r="AY400" s="285"/>
    </row>
    <row r="401" spans="1:1048" s="4" customFormat="1" ht="25.2" thickBot="1" x14ac:dyDescent="0.45">
      <c r="A401" s="758" t="s">
        <v>0</v>
      </c>
      <c r="B401" s="759"/>
      <c r="C401" s="759"/>
      <c r="D401" s="759"/>
      <c r="E401" s="759"/>
      <c r="F401" s="759"/>
      <c r="G401" s="759"/>
      <c r="H401" s="759"/>
      <c r="I401" s="759"/>
      <c r="J401" s="759"/>
      <c r="K401" s="759"/>
      <c r="L401" s="759"/>
      <c r="M401" s="759"/>
      <c r="N401" s="759"/>
      <c r="O401" s="759"/>
      <c r="P401" s="759"/>
      <c r="Q401" s="759"/>
      <c r="R401" s="759"/>
      <c r="S401" s="759"/>
      <c r="T401" s="759"/>
      <c r="U401" s="759"/>
      <c r="V401" s="759"/>
      <c r="W401" s="759"/>
      <c r="X401" s="759"/>
      <c r="Y401" s="759"/>
      <c r="Z401" s="759"/>
      <c r="AA401" s="759"/>
      <c r="AB401" s="759"/>
      <c r="AC401" s="759"/>
      <c r="AD401" s="759"/>
      <c r="AE401" s="759"/>
      <c r="AF401" s="759"/>
      <c r="AG401" s="759"/>
      <c r="AH401" s="759"/>
      <c r="AI401" s="759"/>
      <c r="AJ401" s="759"/>
      <c r="AK401" s="759"/>
      <c r="AL401" s="759"/>
      <c r="AM401" s="759"/>
      <c r="AN401" s="759"/>
      <c r="AO401" s="759"/>
      <c r="AP401" s="759"/>
      <c r="AQ401" s="759"/>
      <c r="AR401" s="759"/>
      <c r="AS401" s="759"/>
      <c r="AT401" s="759"/>
      <c r="AU401" s="759"/>
      <c r="AV401" s="759"/>
      <c r="AW401" s="759"/>
      <c r="AX401" s="759"/>
      <c r="AY401" s="759"/>
      <c r="AZ401" s="759"/>
      <c r="BA401" s="759"/>
      <c r="BB401" s="759"/>
      <c r="BC401" s="759"/>
      <c r="BD401" s="759"/>
      <c r="BE401" s="759"/>
      <c r="BF401" s="759"/>
      <c r="BG401" s="759"/>
      <c r="BH401" s="759"/>
      <c r="BI401" s="623"/>
      <c r="BJ401" s="623"/>
      <c r="BK401" s="623"/>
    </row>
    <row r="402" spans="1:1048" s="4" customFormat="1" ht="16.2" thickBot="1" x14ac:dyDescent="0.35">
      <c r="A402" s="721" t="s">
        <v>1</v>
      </c>
      <c r="B402" s="722"/>
      <c r="C402" s="722"/>
      <c r="D402" s="722"/>
      <c r="E402" s="722"/>
      <c r="F402" s="723" t="s">
        <v>2</v>
      </c>
      <c r="G402" s="724"/>
      <c r="H402" s="724"/>
      <c r="I402" s="724"/>
      <c r="J402" s="725"/>
      <c r="K402" s="726" t="s">
        <v>3</v>
      </c>
      <c r="L402" s="727"/>
      <c r="M402" s="727"/>
      <c r="N402" s="727"/>
      <c r="O402" s="728"/>
      <c r="P402" s="732" t="s">
        <v>4</v>
      </c>
      <c r="Q402" s="733"/>
      <c r="R402" s="733"/>
      <c r="S402" s="733"/>
      <c r="T402" s="733"/>
      <c r="U402" s="721" t="s">
        <v>5</v>
      </c>
      <c r="V402" s="722"/>
      <c r="W402" s="722"/>
      <c r="X402" s="722"/>
      <c r="Y402" s="722"/>
      <c r="Z402" s="740" t="s">
        <v>6</v>
      </c>
      <c r="AA402" s="741"/>
      <c r="AB402" s="741"/>
      <c r="AC402" s="741"/>
      <c r="AD402" s="720"/>
      <c r="AE402" s="721" t="s">
        <v>7</v>
      </c>
      <c r="AF402" s="722"/>
      <c r="AG402" s="722"/>
      <c r="AH402" s="742"/>
      <c r="AI402" s="743"/>
      <c r="AJ402" s="725" t="s">
        <v>8</v>
      </c>
      <c r="AK402" s="733"/>
      <c r="AL402" s="733"/>
      <c r="AM402" s="742"/>
      <c r="AN402" s="743"/>
      <c r="AO402" s="728" t="s">
        <v>9</v>
      </c>
      <c r="AP402" s="742"/>
      <c r="AQ402" s="742"/>
      <c r="AR402" s="742"/>
      <c r="AS402" s="752"/>
      <c r="AT402" s="712" t="s">
        <v>10</v>
      </c>
      <c r="AU402" s="713"/>
      <c r="AV402" s="714"/>
      <c r="AW402" s="714"/>
      <c r="AX402" s="715"/>
      <c r="AY402" s="716" t="s">
        <v>11</v>
      </c>
      <c r="AZ402" s="717"/>
      <c r="BA402" s="717"/>
      <c r="BB402" s="718"/>
      <c r="BC402" s="719"/>
      <c r="BD402" s="720" t="s">
        <v>12</v>
      </c>
      <c r="BE402" s="715"/>
      <c r="BF402" s="715"/>
      <c r="BG402" s="715"/>
      <c r="BH402" s="715"/>
      <c r="BL402" s="285"/>
    </row>
    <row r="403" spans="1:1048" s="2" customFormat="1" ht="14.4" thickBot="1" x14ac:dyDescent="0.3">
      <c r="A403" s="505" t="s">
        <v>13</v>
      </c>
      <c r="B403" s="506" t="s">
        <v>14</v>
      </c>
      <c r="C403" s="506" t="s">
        <v>15</v>
      </c>
      <c r="D403" s="507" t="s">
        <v>140</v>
      </c>
      <c r="E403" s="507" t="s">
        <v>143</v>
      </c>
      <c r="F403" s="508" t="s">
        <v>13</v>
      </c>
      <c r="G403" s="509" t="s">
        <v>14</v>
      </c>
      <c r="H403" s="509" t="s">
        <v>15</v>
      </c>
      <c r="I403" s="509" t="s">
        <v>140</v>
      </c>
      <c r="J403" s="510" t="s">
        <v>143</v>
      </c>
      <c r="K403" s="505" t="s">
        <v>13</v>
      </c>
      <c r="L403" s="506" t="s">
        <v>14</v>
      </c>
      <c r="M403" s="506" t="s">
        <v>15</v>
      </c>
      <c r="N403" s="511" t="s">
        <v>140</v>
      </c>
      <c r="O403" s="507" t="s">
        <v>143</v>
      </c>
      <c r="P403" s="508" t="s">
        <v>13</v>
      </c>
      <c r="Q403" s="509" t="s">
        <v>14</v>
      </c>
      <c r="R403" s="509" t="s">
        <v>15</v>
      </c>
      <c r="S403" s="509" t="s">
        <v>140</v>
      </c>
      <c r="T403" s="510" t="s">
        <v>143</v>
      </c>
      <c r="U403" s="505" t="s">
        <v>13</v>
      </c>
      <c r="V403" s="506" t="s">
        <v>14</v>
      </c>
      <c r="W403" s="506" t="s">
        <v>15</v>
      </c>
      <c r="X403" s="511" t="s">
        <v>140</v>
      </c>
      <c r="Y403" s="507" t="s">
        <v>143</v>
      </c>
      <c r="Z403" s="631" t="s">
        <v>13</v>
      </c>
      <c r="AA403" s="632" t="s">
        <v>14</v>
      </c>
      <c r="AB403" s="632" t="s">
        <v>15</v>
      </c>
      <c r="AC403" s="632" t="s">
        <v>140</v>
      </c>
      <c r="AD403" s="633" t="s">
        <v>143</v>
      </c>
      <c r="AE403" s="634" t="s">
        <v>13</v>
      </c>
      <c r="AF403" s="506" t="s">
        <v>14</v>
      </c>
      <c r="AG403" s="506" t="s">
        <v>15</v>
      </c>
      <c r="AH403" s="506" t="s">
        <v>140</v>
      </c>
      <c r="AI403" s="506" t="s">
        <v>143</v>
      </c>
      <c r="AJ403" s="509" t="s">
        <v>13</v>
      </c>
      <c r="AK403" s="509" t="s">
        <v>14</v>
      </c>
      <c r="AL403" s="509" t="s">
        <v>15</v>
      </c>
      <c r="AM403" s="509" t="s">
        <v>140</v>
      </c>
      <c r="AN403" s="509" t="s">
        <v>143</v>
      </c>
      <c r="AO403" s="506" t="s">
        <v>13</v>
      </c>
      <c r="AP403" s="506" t="s">
        <v>14</v>
      </c>
      <c r="AQ403" s="507" t="s">
        <v>15</v>
      </c>
      <c r="AR403" s="506" t="s">
        <v>140</v>
      </c>
      <c r="AS403" s="635" t="s">
        <v>143</v>
      </c>
      <c r="AT403" s="631" t="s">
        <v>13</v>
      </c>
      <c r="AU403" s="632" t="s">
        <v>14</v>
      </c>
      <c r="AV403" s="636" t="s">
        <v>15</v>
      </c>
      <c r="AW403" s="636" t="s">
        <v>140</v>
      </c>
      <c r="AX403" s="633" t="s">
        <v>143</v>
      </c>
      <c r="AY403" s="637" t="s">
        <v>13</v>
      </c>
      <c r="AZ403" s="638" t="s">
        <v>14</v>
      </c>
      <c r="BA403" s="638" t="s">
        <v>15</v>
      </c>
      <c r="BB403" s="639" t="s">
        <v>140</v>
      </c>
      <c r="BC403" s="640" t="s">
        <v>143</v>
      </c>
      <c r="BD403" s="641" t="s">
        <v>13</v>
      </c>
      <c r="BE403" s="632" t="s">
        <v>14</v>
      </c>
      <c r="BF403" s="636" t="s">
        <v>15</v>
      </c>
      <c r="BG403" s="636" t="s">
        <v>140</v>
      </c>
      <c r="BH403" s="633" t="s">
        <v>143</v>
      </c>
      <c r="BL403" s="284"/>
    </row>
    <row r="404" spans="1:1048" s="343" customFormat="1" ht="13.2" x14ac:dyDescent="0.25">
      <c r="A404" s="375">
        <v>45931</v>
      </c>
      <c r="B404" s="493">
        <v>0</v>
      </c>
      <c r="C404" s="493">
        <v>0.19700000000000001</v>
      </c>
      <c r="D404" s="494">
        <v>0.14199999999999999</v>
      </c>
      <c r="E404" s="495">
        <v>6.5000000000000002E-2</v>
      </c>
      <c r="F404" s="496">
        <v>45962</v>
      </c>
      <c r="G404" s="497">
        <v>0</v>
      </c>
      <c r="H404" s="498">
        <v>0.16</v>
      </c>
      <c r="I404" s="497">
        <v>0.15</v>
      </c>
      <c r="J404" s="499">
        <v>7.8E-2</v>
      </c>
      <c r="K404" s="500">
        <v>45992</v>
      </c>
      <c r="L404" s="501">
        <v>0.3</v>
      </c>
      <c r="M404" s="501">
        <v>0.20300000000000001</v>
      </c>
      <c r="N404" s="501">
        <v>0.11700000000000001</v>
      </c>
      <c r="O404" s="502">
        <v>0.11700000000000001</v>
      </c>
      <c r="P404" s="503">
        <v>46023</v>
      </c>
      <c r="Q404" s="504">
        <v>0</v>
      </c>
      <c r="R404" s="504">
        <v>0.17</v>
      </c>
      <c r="S404" s="504">
        <v>0.184</v>
      </c>
      <c r="T404" s="534">
        <v>0.13200000000000001</v>
      </c>
      <c r="U404" s="388">
        <v>46054</v>
      </c>
      <c r="V404" s="542">
        <v>0</v>
      </c>
      <c r="W404" s="542">
        <v>2.0880000000000001</v>
      </c>
      <c r="X404" s="543">
        <v>0.78600000000000003</v>
      </c>
      <c r="Y404" s="566">
        <v>0.95299999999999996</v>
      </c>
      <c r="Z404" s="438">
        <v>46082</v>
      </c>
      <c r="AA404" s="430">
        <v>0</v>
      </c>
      <c r="AB404" s="431">
        <v>1.978</v>
      </c>
      <c r="AC404" s="431">
        <v>0.67</v>
      </c>
      <c r="AD404" s="384">
        <v>0.77800000000000002</v>
      </c>
      <c r="AE404" s="428">
        <v>46113</v>
      </c>
      <c r="AF404" s="429">
        <v>0</v>
      </c>
      <c r="AG404" s="429">
        <v>1.3089999999999999</v>
      </c>
      <c r="AH404" s="591">
        <v>0.54300000000000004</v>
      </c>
      <c r="AI404" s="591">
        <v>0.58799999999999997</v>
      </c>
      <c r="AJ404" s="432"/>
      <c r="AK404" s="433"/>
      <c r="AL404" s="434"/>
      <c r="AM404" s="434"/>
      <c r="AN404" s="434"/>
      <c r="AO404" s="435"/>
      <c r="AP404" s="436"/>
      <c r="AQ404" s="437"/>
      <c r="AR404" s="619"/>
      <c r="AS404" s="616"/>
      <c r="AT404" s="438"/>
      <c r="AU404" s="430"/>
      <c r="AV404" s="431"/>
      <c r="AW404" s="431"/>
      <c r="AX404" s="630"/>
      <c r="AY404" s="428"/>
      <c r="AZ404" s="376"/>
      <c r="BA404" s="376"/>
      <c r="BB404" s="621"/>
      <c r="BC404" s="377"/>
      <c r="BD404" s="438"/>
      <c r="BE404" s="430"/>
      <c r="BF404" s="430"/>
      <c r="BG404" s="430"/>
      <c r="BH404" s="625"/>
      <c r="BI404" s="379"/>
      <c r="BJ404" s="379"/>
      <c r="BK404" s="379"/>
      <c r="BL404" s="380"/>
      <c r="BM404" s="379"/>
      <c r="BN404" s="379"/>
      <c r="BO404" s="379"/>
      <c r="BP404" s="379"/>
      <c r="BQ404" s="379"/>
      <c r="BR404" s="379"/>
      <c r="BS404" s="379"/>
      <c r="BT404" s="379"/>
      <c r="BU404" s="379"/>
      <c r="BV404" s="379"/>
      <c r="BW404" s="379"/>
      <c r="BX404" s="379"/>
      <c r="BY404" s="379"/>
      <c r="BZ404" s="379"/>
      <c r="CA404" s="379"/>
      <c r="CB404" s="379"/>
      <c r="CC404" s="379"/>
      <c r="CD404" s="379"/>
      <c r="CE404" s="379"/>
      <c r="CF404" s="379"/>
      <c r="CG404" s="379"/>
      <c r="CH404" s="379"/>
      <c r="CI404" s="379"/>
      <c r="CJ404" s="379"/>
      <c r="CK404" s="379"/>
      <c r="CL404" s="379"/>
      <c r="CM404" s="379"/>
      <c r="CN404" s="379"/>
      <c r="CO404" s="379"/>
      <c r="CP404" s="379"/>
      <c r="CQ404" s="379"/>
      <c r="CR404" s="379"/>
      <c r="CS404" s="379"/>
      <c r="CT404" s="379"/>
      <c r="CU404" s="379"/>
      <c r="CV404" s="379"/>
      <c r="CW404" s="379"/>
      <c r="CX404" s="379"/>
      <c r="CY404" s="379"/>
      <c r="CZ404" s="379"/>
      <c r="DA404" s="379"/>
      <c r="DB404" s="379"/>
      <c r="DC404" s="379"/>
      <c r="DD404" s="379"/>
      <c r="DE404" s="379"/>
      <c r="DF404" s="379"/>
      <c r="DG404" s="379"/>
      <c r="DH404" s="379"/>
      <c r="DI404" s="379"/>
      <c r="DJ404" s="379"/>
      <c r="DK404" s="379"/>
      <c r="DL404" s="379"/>
      <c r="DM404" s="379"/>
      <c r="DN404" s="379"/>
      <c r="DO404" s="379"/>
      <c r="DP404" s="379"/>
      <c r="DQ404" s="379"/>
      <c r="DR404" s="379"/>
      <c r="DS404" s="379"/>
      <c r="DT404" s="379"/>
      <c r="DU404" s="379"/>
      <c r="DV404" s="379"/>
      <c r="DW404" s="379"/>
      <c r="DX404" s="379"/>
      <c r="DY404" s="379"/>
      <c r="DZ404" s="379"/>
      <c r="EA404" s="379"/>
      <c r="EB404" s="379"/>
      <c r="EC404" s="379"/>
      <c r="ED404" s="379"/>
      <c r="EE404" s="379"/>
      <c r="EF404" s="379"/>
      <c r="EG404" s="379"/>
      <c r="EH404" s="379"/>
      <c r="EI404" s="379"/>
      <c r="EJ404" s="379"/>
      <c r="EK404" s="379"/>
      <c r="EL404" s="379"/>
      <c r="EM404" s="379"/>
      <c r="EN404" s="379"/>
      <c r="EO404" s="379"/>
      <c r="EP404" s="379"/>
      <c r="EQ404" s="379"/>
      <c r="ER404" s="379"/>
      <c r="ES404" s="379"/>
      <c r="ET404" s="379"/>
      <c r="EU404" s="379"/>
      <c r="EV404" s="379"/>
      <c r="EW404" s="379"/>
      <c r="EX404" s="379"/>
      <c r="EY404" s="379"/>
      <c r="EZ404" s="379"/>
      <c r="FA404" s="379"/>
      <c r="FB404" s="379"/>
      <c r="FC404" s="379"/>
      <c r="FD404" s="379"/>
      <c r="FE404" s="379"/>
      <c r="FF404" s="379"/>
      <c r="FG404" s="379"/>
      <c r="FH404" s="379"/>
      <c r="FI404" s="379"/>
      <c r="FJ404" s="379"/>
      <c r="FK404" s="379"/>
      <c r="FL404" s="379"/>
      <c r="FM404" s="379"/>
      <c r="FN404" s="379"/>
      <c r="FO404" s="379"/>
      <c r="FP404" s="379"/>
      <c r="FQ404" s="379"/>
      <c r="FR404" s="379"/>
      <c r="FS404" s="379"/>
      <c r="FT404" s="379"/>
      <c r="FU404" s="379"/>
      <c r="FV404" s="379"/>
      <c r="FW404" s="379"/>
      <c r="FX404" s="379"/>
      <c r="FY404" s="379"/>
      <c r="FZ404" s="379"/>
      <c r="GA404" s="379"/>
      <c r="GB404" s="379"/>
      <c r="GC404" s="379"/>
      <c r="GD404" s="379"/>
      <c r="GE404" s="379"/>
      <c r="GF404" s="379"/>
      <c r="GG404" s="379"/>
      <c r="GH404" s="379"/>
      <c r="GI404" s="379"/>
      <c r="GJ404" s="379"/>
      <c r="GK404" s="379"/>
      <c r="GL404" s="379"/>
      <c r="GM404" s="379"/>
      <c r="GN404" s="379"/>
      <c r="GO404" s="379"/>
      <c r="GP404" s="379"/>
      <c r="GQ404" s="379"/>
      <c r="GR404" s="379"/>
      <c r="GS404" s="379"/>
      <c r="GT404" s="379"/>
      <c r="GU404" s="379"/>
      <c r="GV404" s="379"/>
      <c r="GW404" s="379"/>
      <c r="GX404" s="379"/>
      <c r="GY404" s="379"/>
      <c r="GZ404" s="379"/>
      <c r="HA404" s="379"/>
      <c r="HB404" s="379"/>
      <c r="HC404" s="379"/>
      <c r="HD404" s="379"/>
      <c r="HE404" s="379"/>
      <c r="HF404" s="379"/>
      <c r="HG404" s="379"/>
      <c r="HH404" s="379"/>
      <c r="HI404" s="379"/>
      <c r="HJ404" s="379"/>
      <c r="HK404" s="379"/>
      <c r="HL404" s="379"/>
      <c r="HM404" s="379"/>
      <c r="HN404" s="379"/>
      <c r="HO404" s="379"/>
      <c r="HP404" s="379"/>
      <c r="HQ404" s="379"/>
      <c r="HR404" s="379"/>
      <c r="HS404" s="379"/>
      <c r="HT404" s="379"/>
      <c r="HU404" s="379"/>
      <c r="HV404" s="379"/>
      <c r="HW404" s="379"/>
      <c r="HX404" s="379"/>
      <c r="HY404" s="379"/>
      <c r="HZ404" s="379"/>
      <c r="IA404" s="379"/>
      <c r="IB404" s="379"/>
      <c r="IC404" s="379"/>
      <c r="ID404" s="379"/>
      <c r="IE404" s="379"/>
      <c r="IF404" s="379"/>
      <c r="IG404" s="379"/>
      <c r="IH404" s="379"/>
      <c r="II404" s="379"/>
      <c r="IJ404" s="379"/>
      <c r="IK404" s="379"/>
      <c r="IL404" s="379"/>
      <c r="IM404" s="379"/>
      <c r="IN404" s="379"/>
      <c r="IO404" s="379"/>
      <c r="IP404" s="379"/>
      <c r="IQ404" s="379"/>
      <c r="IR404" s="379"/>
      <c r="IS404" s="379"/>
      <c r="IT404" s="379"/>
      <c r="IU404" s="379"/>
      <c r="IV404" s="379"/>
      <c r="IW404" s="379"/>
      <c r="IX404" s="379"/>
      <c r="IY404" s="379"/>
      <c r="IZ404" s="379"/>
      <c r="JA404" s="379"/>
      <c r="JB404" s="379"/>
      <c r="JC404" s="379"/>
      <c r="JD404" s="379"/>
      <c r="JE404" s="379"/>
      <c r="JF404" s="379"/>
      <c r="JG404" s="379"/>
      <c r="JH404" s="379"/>
      <c r="JI404" s="379"/>
      <c r="JJ404" s="379"/>
      <c r="JK404" s="379"/>
      <c r="JL404" s="379"/>
      <c r="JM404" s="379"/>
      <c r="JN404" s="379"/>
      <c r="JO404" s="379"/>
      <c r="JP404" s="379"/>
      <c r="JQ404" s="379"/>
      <c r="JR404" s="379"/>
      <c r="JS404" s="379"/>
      <c r="JT404" s="379"/>
      <c r="JU404" s="379"/>
      <c r="JV404" s="379"/>
      <c r="JW404" s="379"/>
      <c r="JX404" s="379"/>
      <c r="JY404" s="379"/>
      <c r="JZ404" s="379"/>
      <c r="KA404" s="379"/>
      <c r="KB404" s="379"/>
      <c r="KC404" s="379"/>
      <c r="KD404" s="379"/>
      <c r="KE404" s="379"/>
      <c r="KF404" s="379"/>
      <c r="KG404" s="379"/>
      <c r="KH404" s="379"/>
      <c r="KI404" s="379"/>
      <c r="KJ404" s="379"/>
      <c r="KK404" s="379"/>
      <c r="KL404" s="379"/>
      <c r="KM404" s="379"/>
      <c r="KN404" s="379"/>
      <c r="KO404" s="379"/>
      <c r="KP404" s="379"/>
      <c r="KQ404" s="379"/>
      <c r="KR404" s="379"/>
      <c r="KS404" s="379"/>
      <c r="KT404" s="379"/>
      <c r="KU404" s="379"/>
      <c r="KV404" s="379"/>
      <c r="KW404" s="379"/>
      <c r="KX404" s="379"/>
      <c r="KY404" s="379"/>
      <c r="KZ404" s="379"/>
      <c r="LA404" s="379"/>
      <c r="LB404" s="379"/>
      <c r="LC404" s="379"/>
      <c r="LD404" s="379"/>
      <c r="LE404" s="379"/>
      <c r="LF404" s="379"/>
      <c r="LG404" s="379"/>
      <c r="LH404" s="379"/>
      <c r="LI404" s="379"/>
      <c r="LJ404" s="379"/>
      <c r="LK404" s="379"/>
      <c r="LL404" s="379"/>
      <c r="LM404" s="379"/>
      <c r="LN404" s="379"/>
      <c r="LO404" s="379"/>
      <c r="LP404" s="379"/>
      <c r="LQ404" s="379"/>
      <c r="LR404" s="379"/>
      <c r="LS404" s="379"/>
      <c r="LT404" s="379"/>
      <c r="LU404" s="379"/>
      <c r="LV404" s="379"/>
      <c r="LW404" s="379"/>
      <c r="LX404" s="379"/>
      <c r="LY404" s="379"/>
      <c r="LZ404" s="379"/>
      <c r="MA404" s="379"/>
      <c r="MB404" s="379"/>
      <c r="MC404" s="379"/>
      <c r="MD404" s="379"/>
      <c r="ME404" s="379"/>
      <c r="MF404" s="379"/>
      <c r="MG404" s="379"/>
      <c r="MH404" s="379"/>
      <c r="MI404" s="379"/>
      <c r="MJ404" s="379"/>
      <c r="MK404" s="379"/>
      <c r="ML404" s="379"/>
      <c r="MM404" s="379"/>
      <c r="MN404" s="379"/>
      <c r="MO404" s="379"/>
      <c r="MP404" s="379"/>
      <c r="MQ404" s="379"/>
      <c r="MR404" s="379"/>
      <c r="MS404" s="379"/>
      <c r="MT404" s="379"/>
      <c r="MU404" s="379"/>
      <c r="MV404" s="379"/>
      <c r="MW404" s="379"/>
      <c r="MX404" s="379"/>
      <c r="MY404" s="379"/>
      <c r="MZ404" s="379"/>
      <c r="NA404" s="379"/>
      <c r="NB404" s="379"/>
      <c r="NC404" s="379"/>
      <c r="ND404" s="379"/>
      <c r="NE404" s="379"/>
      <c r="NF404" s="379"/>
      <c r="NG404" s="379"/>
      <c r="NH404" s="379"/>
      <c r="NI404" s="379"/>
      <c r="NJ404" s="379"/>
      <c r="NK404" s="379"/>
      <c r="NL404" s="379"/>
      <c r="NM404" s="379"/>
      <c r="NN404" s="379"/>
      <c r="NO404" s="379"/>
      <c r="NP404" s="379"/>
      <c r="NQ404" s="379"/>
      <c r="NR404" s="379"/>
      <c r="NS404" s="379"/>
      <c r="NT404" s="379"/>
      <c r="NU404" s="379"/>
      <c r="NV404" s="379"/>
      <c r="NW404" s="379"/>
      <c r="NX404" s="379"/>
      <c r="NY404" s="379"/>
      <c r="NZ404" s="379"/>
      <c r="OA404" s="379"/>
      <c r="OB404" s="379"/>
      <c r="OC404" s="379"/>
      <c r="OD404" s="379"/>
      <c r="OE404" s="379"/>
      <c r="OF404" s="379"/>
      <c r="OG404" s="379"/>
      <c r="OH404" s="379"/>
      <c r="OI404" s="379"/>
      <c r="OJ404" s="379"/>
      <c r="OK404" s="379"/>
      <c r="OL404" s="379"/>
      <c r="OM404" s="379"/>
      <c r="ON404" s="379"/>
      <c r="OO404" s="379"/>
      <c r="OP404" s="379"/>
      <c r="OQ404" s="379"/>
      <c r="OR404" s="379"/>
      <c r="OS404" s="379"/>
      <c r="OT404" s="379"/>
      <c r="OU404" s="379"/>
      <c r="OV404" s="379"/>
      <c r="OW404" s="379"/>
      <c r="OX404" s="379"/>
      <c r="OY404" s="379"/>
      <c r="OZ404" s="379"/>
      <c r="PA404" s="379"/>
      <c r="PB404" s="379"/>
      <c r="PC404" s="379"/>
      <c r="PD404" s="379"/>
      <c r="PE404" s="379"/>
      <c r="PF404" s="379"/>
      <c r="PG404" s="379"/>
      <c r="PH404" s="379"/>
      <c r="PI404" s="379"/>
      <c r="PJ404" s="379"/>
      <c r="PK404" s="379"/>
      <c r="PL404" s="379"/>
      <c r="PM404" s="379"/>
      <c r="PN404" s="379"/>
      <c r="PO404" s="379"/>
      <c r="PP404" s="379"/>
      <c r="PQ404" s="379"/>
      <c r="PR404" s="379"/>
      <c r="PS404" s="379"/>
      <c r="PT404" s="379"/>
      <c r="PU404" s="379"/>
      <c r="PV404" s="379"/>
      <c r="PW404" s="379"/>
      <c r="PX404" s="379"/>
      <c r="PY404" s="379"/>
      <c r="PZ404" s="379"/>
      <c r="QA404" s="379"/>
      <c r="QB404" s="379"/>
      <c r="QC404" s="379"/>
      <c r="QD404" s="379"/>
      <c r="QE404" s="379"/>
      <c r="QF404" s="379"/>
      <c r="QG404" s="379"/>
      <c r="QH404" s="379"/>
      <c r="QI404" s="379"/>
      <c r="QJ404" s="379"/>
      <c r="QK404" s="379"/>
      <c r="QL404" s="379"/>
      <c r="QM404" s="379"/>
      <c r="QN404" s="379"/>
      <c r="QO404" s="379"/>
      <c r="QP404" s="379"/>
      <c r="QQ404" s="379"/>
      <c r="QR404" s="379"/>
      <c r="QS404" s="379"/>
      <c r="QT404" s="379"/>
      <c r="QU404" s="379"/>
      <c r="QV404" s="379"/>
      <c r="QW404" s="379"/>
      <c r="QX404" s="379"/>
      <c r="QY404" s="379"/>
      <c r="QZ404" s="379"/>
      <c r="RA404" s="379"/>
      <c r="RB404" s="379"/>
      <c r="RC404" s="379"/>
      <c r="RD404" s="379"/>
      <c r="RE404" s="379"/>
      <c r="RF404" s="379"/>
      <c r="RG404" s="379"/>
      <c r="RH404" s="379"/>
      <c r="RI404" s="379"/>
      <c r="RJ404" s="379"/>
      <c r="RK404" s="379"/>
      <c r="RL404" s="379"/>
      <c r="RM404" s="379"/>
      <c r="RN404" s="379"/>
      <c r="RO404" s="379"/>
      <c r="RP404" s="379"/>
      <c r="RQ404" s="379"/>
      <c r="RR404" s="379"/>
      <c r="RS404" s="379"/>
      <c r="RT404" s="379"/>
      <c r="RU404" s="379"/>
      <c r="RV404" s="379"/>
      <c r="RW404" s="379"/>
      <c r="RX404" s="379"/>
      <c r="RY404" s="379"/>
      <c r="RZ404" s="379"/>
      <c r="SA404" s="379"/>
      <c r="SB404" s="379"/>
      <c r="SC404" s="379"/>
      <c r="SD404" s="379"/>
      <c r="SE404" s="379"/>
      <c r="SF404" s="379"/>
      <c r="SG404" s="379"/>
      <c r="SH404" s="379"/>
      <c r="SI404" s="379"/>
      <c r="SJ404" s="379"/>
      <c r="SK404" s="379"/>
      <c r="SL404" s="379"/>
      <c r="SM404" s="379"/>
      <c r="SN404" s="379"/>
      <c r="SO404" s="379"/>
      <c r="SP404" s="379"/>
      <c r="SQ404" s="379"/>
      <c r="SR404" s="379"/>
      <c r="SS404" s="379"/>
      <c r="ST404" s="379"/>
      <c r="SU404" s="379"/>
      <c r="SV404" s="379"/>
      <c r="SW404" s="379"/>
      <c r="SX404" s="379"/>
      <c r="SY404" s="379"/>
      <c r="SZ404" s="379"/>
      <c r="TA404" s="379"/>
      <c r="TB404" s="379"/>
      <c r="TC404" s="379"/>
      <c r="TD404" s="379"/>
      <c r="TE404" s="379"/>
      <c r="TF404" s="379"/>
      <c r="TG404" s="379"/>
      <c r="TH404" s="379"/>
      <c r="TI404" s="379"/>
      <c r="TJ404" s="379"/>
      <c r="TK404" s="379"/>
      <c r="TL404" s="379"/>
      <c r="TM404" s="379"/>
      <c r="TN404" s="379"/>
      <c r="TO404" s="379"/>
      <c r="TP404" s="379"/>
      <c r="TQ404" s="379"/>
      <c r="TR404" s="379"/>
      <c r="TS404" s="379"/>
      <c r="TT404" s="379"/>
      <c r="TU404" s="379"/>
      <c r="TV404" s="379"/>
      <c r="TW404" s="379"/>
      <c r="TX404" s="379"/>
      <c r="TY404" s="379"/>
      <c r="TZ404" s="379"/>
      <c r="UA404" s="379"/>
      <c r="UB404" s="379"/>
      <c r="UC404" s="379"/>
      <c r="UD404" s="379"/>
      <c r="UE404" s="379"/>
      <c r="UF404" s="379"/>
      <c r="UG404" s="379"/>
      <c r="UH404" s="379"/>
      <c r="UI404" s="379"/>
      <c r="UJ404" s="379"/>
      <c r="UK404" s="379"/>
      <c r="UL404" s="379"/>
      <c r="UM404" s="379"/>
      <c r="UN404" s="379"/>
      <c r="UO404" s="379"/>
      <c r="UP404" s="379"/>
      <c r="UQ404" s="379"/>
      <c r="UR404" s="379"/>
      <c r="US404" s="379"/>
      <c r="UT404" s="379"/>
      <c r="UU404" s="379"/>
      <c r="UV404" s="379"/>
      <c r="UW404" s="379"/>
      <c r="UX404" s="379"/>
      <c r="UY404" s="379"/>
      <c r="UZ404" s="379"/>
      <c r="VA404" s="379"/>
      <c r="VB404" s="379"/>
      <c r="VC404" s="379"/>
      <c r="VD404" s="379"/>
      <c r="VE404" s="379"/>
      <c r="VF404" s="379"/>
      <c r="VG404" s="379"/>
      <c r="VH404" s="379"/>
      <c r="VI404" s="379"/>
      <c r="VJ404" s="379"/>
      <c r="VK404" s="379"/>
      <c r="VL404" s="379"/>
      <c r="VM404" s="379"/>
      <c r="VN404" s="379"/>
      <c r="VO404" s="379"/>
      <c r="VP404" s="379"/>
      <c r="VQ404" s="379"/>
      <c r="VR404" s="379"/>
      <c r="VS404" s="379"/>
      <c r="VT404" s="379"/>
      <c r="VU404" s="379"/>
      <c r="VV404" s="379"/>
      <c r="VW404" s="379"/>
      <c r="VX404" s="379"/>
      <c r="VY404" s="379"/>
      <c r="VZ404" s="379"/>
      <c r="WA404" s="379"/>
      <c r="WB404" s="379"/>
      <c r="WC404" s="379"/>
      <c r="WD404" s="379"/>
      <c r="WE404" s="379"/>
      <c r="WF404" s="379"/>
      <c r="WG404" s="379"/>
      <c r="WH404" s="379"/>
      <c r="WI404" s="379"/>
      <c r="WJ404" s="379"/>
      <c r="WK404" s="379"/>
      <c r="WL404" s="379"/>
      <c r="WM404" s="379"/>
      <c r="WN404" s="379"/>
      <c r="WO404" s="379"/>
      <c r="WP404" s="379"/>
      <c r="WQ404" s="379"/>
      <c r="WR404" s="379"/>
      <c r="WS404" s="379"/>
      <c r="WT404" s="379"/>
      <c r="WU404" s="379"/>
      <c r="WV404" s="379"/>
      <c r="WW404" s="379"/>
      <c r="WX404" s="379"/>
      <c r="WY404" s="379"/>
      <c r="WZ404" s="379"/>
      <c r="XA404" s="379"/>
      <c r="XB404" s="379"/>
      <c r="XC404" s="379"/>
      <c r="XD404" s="379"/>
      <c r="XE404" s="379"/>
      <c r="XF404" s="379"/>
      <c r="XG404" s="379"/>
      <c r="XH404" s="379"/>
      <c r="XI404" s="379"/>
      <c r="XJ404" s="379"/>
      <c r="XK404" s="379"/>
      <c r="XL404" s="379"/>
      <c r="XM404" s="379"/>
      <c r="XN404" s="379"/>
      <c r="XO404" s="379"/>
      <c r="XP404" s="379"/>
      <c r="XQ404" s="379"/>
      <c r="XR404" s="379"/>
      <c r="XS404" s="379"/>
      <c r="XT404" s="379"/>
      <c r="XU404" s="379"/>
      <c r="XV404" s="379"/>
      <c r="XW404" s="379"/>
      <c r="XX404" s="379"/>
      <c r="XY404" s="379"/>
      <c r="XZ404" s="379"/>
      <c r="YA404" s="379"/>
      <c r="YB404" s="379"/>
      <c r="YC404" s="379"/>
      <c r="YD404" s="379"/>
      <c r="YE404" s="379"/>
      <c r="YF404" s="379"/>
      <c r="YG404" s="379"/>
      <c r="YH404" s="379"/>
      <c r="YI404" s="379"/>
      <c r="YJ404" s="379"/>
      <c r="YK404" s="379"/>
      <c r="YL404" s="379"/>
      <c r="YM404" s="379"/>
      <c r="YN404" s="379"/>
      <c r="YO404" s="379"/>
      <c r="YP404" s="379"/>
      <c r="YQ404" s="379"/>
      <c r="YR404" s="379"/>
      <c r="YS404" s="379"/>
      <c r="YT404" s="379"/>
      <c r="YU404" s="379"/>
      <c r="YV404" s="379"/>
      <c r="YW404" s="379"/>
      <c r="YX404" s="379"/>
      <c r="YY404" s="379"/>
      <c r="YZ404" s="379"/>
      <c r="ZA404" s="379"/>
      <c r="ZB404" s="379"/>
      <c r="ZC404" s="379"/>
      <c r="ZD404" s="379"/>
      <c r="ZE404" s="379"/>
      <c r="ZF404" s="379"/>
      <c r="ZG404" s="379"/>
      <c r="ZH404" s="379"/>
      <c r="ZI404" s="379"/>
      <c r="ZJ404" s="379"/>
      <c r="ZK404" s="379"/>
      <c r="ZL404" s="379"/>
      <c r="ZM404" s="379"/>
      <c r="ZN404" s="379"/>
      <c r="ZO404" s="379"/>
      <c r="ZP404" s="379"/>
      <c r="ZQ404" s="379"/>
      <c r="ZR404" s="379"/>
      <c r="ZS404" s="379"/>
      <c r="ZT404" s="379"/>
      <c r="ZU404" s="379"/>
      <c r="ZV404" s="379"/>
      <c r="ZW404" s="379"/>
      <c r="ZX404" s="379"/>
      <c r="ZY404" s="379"/>
      <c r="ZZ404" s="379"/>
      <c r="AAA404" s="379"/>
      <c r="AAB404" s="379"/>
      <c r="AAC404" s="379"/>
      <c r="AAD404" s="379"/>
      <c r="AAE404" s="379"/>
      <c r="AAF404" s="379"/>
      <c r="AAG404" s="379"/>
      <c r="AAH404" s="379"/>
      <c r="AAI404" s="379"/>
      <c r="AAJ404" s="379"/>
      <c r="AAK404" s="379"/>
      <c r="AAL404" s="379"/>
      <c r="AAM404" s="379"/>
      <c r="AAN404" s="379"/>
      <c r="AAO404" s="379"/>
      <c r="AAP404" s="379"/>
      <c r="AAQ404" s="379"/>
      <c r="AAR404" s="379"/>
      <c r="AAS404" s="379"/>
      <c r="AAT404" s="379"/>
      <c r="AAU404" s="379"/>
      <c r="AAV404" s="379"/>
      <c r="AAW404" s="379"/>
      <c r="AAX404" s="379"/>
      <c r="AAY404" s="379"/>
      <c r="AAZ404" s="379"/>
      <c r="ABA404" s="379"/>
      <c r="ABB404" s="379"/>
      <c r="ABC404" s="379"/>
      <c r="ABD404" s="379"/>
      <c r="ABE404" s="379"/>
      <c r="ABF404" s="379"/>
      <c r="ABG404" s="379"/>
      <c r="ABH404" s="379"/>
      <c r="ABI404" s="379"/>
      <c r="ABJ404" s="379"/>
      <c r="ABK404" s="379"/>
      <c r="ABL404" s="379"/>
      <c r="ABM404" s="379"/>
      <c r="ABN404" s="379"/>
      <c r="ABO404" s="379"/>
      <c r="ABP404" s="379"/>
      <c r="ABQ404" s="379"/>
      <c r="ABR404" s="379"/>
      <c r="ABS404" s="379"/>
      <c r="ABT404" s="379"/>
      <c r="ABU404" s="379"/>
      <c r="ABV404" s="379"/>
      <c r="ABW404" s="379"/>
      <c r="ABX404" s="379"/>
      <c r="ABY404" s="379"/>
      <c r="ABZ404" s="379"/>
      <c r="ACA404" s="379"/>
      <c r="ACB404" s="379"/>
      <c r="ACC404" s="379"/>
      <c r="ACD404" s="379"/>
      <c r="ACE404" s="379"/>
      <c r="ACF404" s="379"/>
      <c r="ACG404" s="379"/>
      <c r="ACH404" s="379"/>
      <c r="ACI404" s="379"/>
      <c r="ACJ404" s="379"/>
      <c r="ACK404" s="379"/>
      <c r="ACL404" s="379"/>
      <c r="ACM404" s="379"/>
      <c r="ACN404" s="379"/>
      <c r="ACO404" s="379"/>
      <c r="ACP404" s="379"/>
      <c r="ACQ404" s="379"/>
      <c r="ACR404" s="379"/>
      <c r="ACS404" s="379"/>
      <c r="ACT404" s="379"/>
      <c r="ACU404" s="379"/>
      <c r="ACV404" s="379"/>
      <c r="ACW404" s="379"/>
      <c r="ACX404" s="379"/>
      <c r="ACY404" s="379"/>
      <c r="ACZ404" s="379"/>
      <c r="ADA404" s="379"/>
      <c r="ADB404" s="379"/>
      <c r="ADC404" s="379"/>
      <c r="ADD404" s="379"/>
      <c r="ADE404" s="379"/>
      <c r="ADF404" s="379"/>
      <c r="ADG404" s="379"/>
      <c r="ADH404" s="379"/>
      <c r="ADI404" s="379"/>
      <c r="ADJ404" s="379"/>
      <c r="ADK404" s="379"/>
      <c r="ADL404" s="379"/>
      <c r="ADM404" s="379"/>
      <c r="ADN404" s="379"/>
      <c r="ADO404" s="379"/>
      <c r="ADP404" s="379"/>
      <c r="ADQ404" s="379"/>
      <c r="ADR404" s="379"/>
      <c r="ADS404" s="379"/>
      <c r="ADT404" s="379"/>
      <c r="ADU404" s="379"/>
      <c r="ADV404" s="379"/>
      <c r="ADW404" s="379"/>
      <c r="ADX404" s="379"/>
      <c r="ADY404" s="379"/>
      <c r="ADZ404" s="379"/>
      <c r="AEA404" s="379"/>
      <c r="AEB404" s="379"/>
      <c r="AEC404" s="379"/>
      <c r="AED404" s="379"/>
      <c r="AEE404" s="379"/>
      <c r="AEF404" s="379"/>
      <c r="AEG404" s="379"/>
      <c r="AEH404" s="379"/>
      <c r="AEI404" s="379"/>
      <c r="AEJ404" s="379"/>
      <c r="AEK404" s="379"/>
      <c r="AEL404" s="379"/>
      <c r="AEM404" s="379"/>
      <c r="AEN404" s="379"/>
      <c r="AEO404" s="379"/>
      <c r="AEP404" s="379"/>
      <c r="AEQ404" s="379"/>
      <c r="AER404" s="379"/>
      <c r="AES404" s="379"/>
      <c r="AET404" s="379"/>
      <c r="AEU404" s="379"/>
      <c r="AEV404" s="379"/>
      <c r="AEW404" s="379"/>
      <c r="AEX404" s="379"/>
      <c r="AEY404" s="379"/>
      <c r="AEZ404" s="379"/>
      <c r="AFA404" s="379"/>
      <c r="AFB404" s="379"/>
      <c r="AFC404" s="379"/>
      <c r="AFD404" s="379"/>
      <c r="AFE404" s="379"/>
      <c r="AFF404" s="379"/>
      <c r="AFG404" s="379"/>
      <c r="AFH404" s="379"/>
      <c r="AFI404" s="379"/>
      <c r="AFJ404" s="379"/>
      <c r="AFK404" s="379"/>
      <c r="AFL404" s="379"/>
      <c r="AFM404" s="379"/>
      <c r="AFN404" s="379"/>
      <c r="AFO404" s="379"/>
      <c r="AFP404" s="379"/>
      <c r="AFQ404" s="379"/>
      <c r="AFR404" s="379"/>
      <c r="AFS404" s="379"/>
      <c r="AFT404" s="379"/>
      <c r="AFU404" s="379"/>
      <c r="AFV404" s="379"/>
      <c r="AFW404" s="379"/>
      <c r="AFX404" s="379"/>
      <c r="AFY404" s="379"/>
      <c r="AFZ404" s="379"/>
      <c r="AGA404" s="379"/>
      <c r="AGB404" s="379"/>
      <c r="AGC404" s="379"/>
      <c r="AGD404" s="379"/>
      <c r="AGE404" s="379"/>
      <c r="AGF404" s="379"/>
      <c r="AGG404" s="379"/>
      <c r="AGH404" s="379"/>
      <c r="AGI404" s="379"/>
      <c r="AGJ404" s="379"/>
      <c r="AGK404" s="379"/>
      <c r="AGL404" s="379"/>
      <c r="AGM404" s="379"/>
      <c r="AGN404" s="379"/>
      <c r="AGO404" s="379"/>
      <c r="AGP404" s="379"/>
      <c r="AGQ404" s="379"/>
      <c r="AGR404" s="379"/>
      <c r="AGS404" s="379"/>
      <c r="AGT404" s="379"/>
      <c r="AGU404" s="379"/>
      <c r="AGV404" s="379"/>
      <c r="AGW404" s="379"/>
      <c r="AGX404" s="379"/>
      <c r="AGY404" s="379"/>
      <c r="AGZ404" s="379"/>
      <c r="AHA404" s="379"/>
      <c r="AHB404" s="379"/>
      <c r="AHC404" s="379"/>
      <c r="AHD404" s="379"/>
      <c r="AHE404" s="379"/>
      <c r="AHF404" s="379"/>
      <c r="AHG404" s="379"/>
      <c r="AHH404" s="379"/>
      <c r="AHI404" s="379"/>
      <c r="AHJ404" s="379"/>
      <c r="AHK404" s="379"/>
      <c r="AHL404" s="379"/>
      <c r="AHM404" s="379"/>
      <c r="AHN404" s="379"/>
      <c r="AHO404" s="379"/>
      <c r="AHP404" s="379"/>
      <c r="AHQ404" s="379"/>
      <c r="AHR404" s="379"/>
      <c r="AHS404" s="379"/>
      <c r="AHT404" s="379"/>
      <c r="AHU404" s="379"/>
      <c r="AHV404" s="379"/>
      <c r="AHW404" s="379"/>
      <c r="AHX404" s="379"/>
      <c r="AHY404" s="379"/>
      <c r="AHZ404" s="379"/>
      <c r="AIA404" s="379"/>
      <c r="AIB404" s="379"/>
      <c r="AIC404" s="379"/>
      <c r="AID404" s="379"/>
      <c r="AIE404" s="379"/>
      <c r="AIF404" s="379"/>
      <c r="AIG404" s="379"/>
      <c r="AIH404" s="379"/>
      <c r="AII404" s="379"/>
      <c r="AIJ404" s="379"/>
      <c r="AIK404" s="379"/>
      <c r="AIL404" s="379"/>
      <c r="AIM404" s="379"/>
      <c r="AIN404" s="379"/>
      <c r="AIO404" s="379"/>
      <c r="AIP404" s="379"/>
      <c r="AIQ404" s="379"/>
      <c r="AIR404" s="379"/>
      <c r="AIS404" s="379"/>
      <c r="AIT404" s="379"/>
      <c r="AIU404" s="379"/>
      <c r="AIV404" s="379"/>
      <c r="AIW404" s="379"/>
      <c r="AIX404" s="379"/>
      <c r="AIY404" s="379"/>
      <c r="AIZ404" s="379"/>
      <c r="AJA404" s="379"/>
      <c r="AJB404" s="379"/>
      <c r="AJC404" s="379"/>
      <c r="AJD404" s="379"/>
      <c r="AJE404" s="379"/>
      <c r="AJF404" s="379"/>
      <c r="AJG404" s="379"/>
      <c r="AJH404" s="379"/>
      <c r="AJI404" s="379"/>
      <c r="AJJ404" s="379"/>
      <c r="AJK404" s="379"/>
      <c r="AJL404" s="379"/>
      <c r="AJM404" s="379"/>
      <c r="AJN404" s="379"/>
      <c r="AJO404" s="379"/>
      <c r="AJP404" s="379"/>
      <c r="AJQ404" s="379"/>
      <c r="AJR404" s="379"/>
      <c r="AJS404" s="379"/>
      <c r="AJT404" s="379"/>
      <c r="AJU404" s="379"/>
      <c r="AJV404" s="379"/>
      <c r="AJW404" s="379"/>
      <c r="AJX404" s="379"/>
      <c r="AJY404" s="379"/>
      <c r="AJZ404" s="379"/>
      <c r="AKA404" s="379"/>
      <c r="AKB404" s="379"/>
      <c r="AKC404" s="379"/>
      <c r="AKD404" s="379"/>
      <c r="AKE404" s="379"/>
      <c r="AKF404" s="379"/>
      <c r="AKG404" s="379"/>
      <c r="AKH404" s="379"/>
      <c r="AKI404" s="379"/>
      <c r="AKJ404" s="379"/>
      <c r="AKK404" s="379"/>
      <c r="AKL404" s="379"/>
      <c r="AKM404" s="379"/>
      <c r="AKN404" s="379"/>
      <c r="AKO404" s="379"/>
      <c r="AKP404" s="379"/>
      <c r="AKQ404" s="379"/>
      <c r="AKR404" s="379"/>
      <c r="AKS404" s="379"/>
      <c r="AKT404" s="379"/>
      <c r="AKU404" s="379"/>
      <c r="AKV404" s="379"/>
      <c r="AKW404" s="379"/>
      <c r="AKX404" s="379"/>
      <c r="AKY404" s="379"/>
      <c r="AKZ404" s="379"/>
      <c r="ALA404" s="379"/>
      <c r="ALB404" s="379"/>
      <c r="ALC404" s="379"/>
      <c r="ALD404" s="379"/>
      <c r="ALE404" s="379"/>
      <c r="ALF404" s="379"/>
      <c r="ALG404" s="379"/>
      <c r="ALH404" s="379"/>
      <c r="ALI404" s="379"/>
      <c r="ALJ404" s="379"/>
      <c r="ALK404" s="379"/>
      <c r="ALL404" s="379"/>
      <c r="ALM404" s="379"/>
      <c r="ALN404" s="379"/>
      <c r="ALO404" s="379"/>
      <c r="ALP404" s="379"/>
      <c r="ALQ404" s="379"/>
      <c r="ALR404" s="379"/>
      <c r="ALS404" s="379"/>
      <c r="ALT404" s="379"/>
      <c r="ALU404" s="379"/>
      <c r="ALV404" s="379"/>
      <c r="ALW404" s="379"/>
      <c r="ALX404" s="379"/>
      <c r="ALY404" s="379"/>
      <c r="ALZ404" s="379"/>
      <c r="AMA404" s="379"/>
      <c r="AMB404" s="379"/>
      <c r="AMC404" s="379"/>
      <c r="AMD404" s="379"/>
      <c r="AME404" s="379"/>
      <c r="AMF404" s="379"/>
      <c r="AMG404" s="379"/>
      <c r="AMH404" s="379"/>
      <c r="AMI404" s="379"/>
      <c r="AMJ404" s="379"/>
      <c r="AMK404" s="379"/>
      <c r="AML404" s="379"/>
      <c r="AMM404" s="379"/>
      <c r="AMN404" s="379"/>
      <c r="AMO404" s="379"/>
      <c r="AMP404" s="379"/>
      <c r="AMQ404" s="379"/>
      <c r="AMR404" s="379"/>
      <c r="AMS404" s="379"/>
      <c r="AMT404" s="379"/>
      <c r="AMU404" s="379"/>
      <c r="AMV404" s="379"/>
      <c r="AMW404" s="379"/>
      <c r="AMX404" s="379"/>
      <c r="AMY404" s="379"/>
      <c r="AMZ404" s="379"/>
      <c r="ANA404" s="379"/>
      <c r="ANB404" s="379"/>
      <c r="ANC404" s="379"/>
      <c r="AND404" s="379"/>
      <c r="ANE404" s="379"/>
      <c r="ANF404" s="379"/>
      <c r="ANG404" s="379"/>
      <c r="ANH404" s="379"/>
    </row>
    <row r="405" spans="1:1048" s="343" customFormat="1" ht="13.2" x14ac:dyDescent="0.25">
      <c r="A405" s="375">
        <v>45932</v>
      </c>
      <c r="B405" s="369">
        <v>0</v>
      </c>
      <c r="C405" s="369">
        <v>0.17799999999999999</v>
      </c>
      <c r="D405" s="386">
        <v>0.154</v>
      </c>
      <c r="E405" s="467">
        <v>7.4999999999999997E-2</v>
      </c>
      <c r="F405" s="479">
        <v>45963</v>
      </c>
      <c r="G405" s="470">
        <v>0</v>
      </c>
      <c r="H405" s="471">
        <v>0.15</v>
      </c>
      <c r="I405" s="470">
        <v>0.153</v>
      </c>
      <c r="J405" s="482">
        <v>8.1000000000000003E-2</v>
      </c>
      <c r="K405" s="408">
        <v>45993</v>
      </c>
      <c r="L405" s="406">
        <v>1.5</v>
      </c>
      <c r="M405" s="406">
        <v>0.19400000000000001</v>
      </c>
      <c r="N405" s="406">
        <v>0.129</v>
      </c>
      <c r="O405" s="464">
        <v>0.129</v>
      </c>
      <c r="P405" s="480">
        <v>46024</v>
      </c>
      <c r="Q405" s="472">
        <v>0</v>
      </c>
      <c r="R405" s="472">
        <v>0.16200000000000001</v>
      </c>
      <c r="S405" s="472">
        <v>0.26700000000000002</v>
      </c>
      <c r="T405" s="483">
        <v>0.16200000000000001</v>
      </c>
      <c r="U405" s="541">
        <v>46055</v>
      </c>
      <c r="V405" s="440">
        <v>16.600000000000001</v>
      </c>
      <c r="W405" s="440">
        <v>1.36</v>
      </c>
      <c r="X405" s="489">
        <v>0.74</v>
      </c>
      <c r="Y405" s="490">
        <v>0.373</v>
      </c>
      <c r="Z405" s="449">
        <v>46083</v>
      </c>
      <c r="AA405" s="441">
        <v>0</v>
      </c>
      <c r="AB405" s="442">
        <v>1.984</v>
      </c>
      <c r="AC405" s="442">
        <v>0.61699999999999999</v>
      </c>
      <c r="AD405" s="455">
        <v>0.70299999999999996</v>
      </c>
      <c r="AE405" s="439">
        <v>46114</v>
      </c>
      <c r="AF405" s="440">
        <v>0</v>
      </c>
      <c r="AG405" s="440">
        <v>1.33</v>
      </c>
      <c r="AH405" s="592">
        <v>0.54600000000000004</v>
      </c>
      <c r="AI405" s="592">
        <v>0.59199999999999997</v>
      </c>
      <c r="AJ405" s="443"/>
      <c r="AK405" s="444"/>
      <c r="AL405" s="445"/>
      <c r="AM405" s="445"/>
      <c r="AN405" s="445"/>
      <c r="AO405" s="446"/>
      <c r="AP405" s="447"/>
      <c r="AQ405" s="448"/>
      <c r="AR405" s="453"/>
      <c r="AS405" s="617"/>
      <c r="AT405" s="449"/>
      <c r="AU405" s="430"/>
      <c r="AV405" s="431"/>
      <c r="AW405" s="431"/>
      <c r="AX405" s="450"/>
      <c r="AY405" s="439"/>
      <c r="AZ405" s="381"/>
      <c r="BA405" s="381"/>
      <c r="BB405" s="383"/>
      <c r="BC405" s="382"/>
      <c r="BD405" s="449"/>
      <c r="BE405" s="430"/>
      <c r="BF405" s="441"/>
      <c r="BG405" s="441"/>
      <c r="BH405" s="624"/>
      <c r="BI405" s="379"/>
      <c r="BJ405" s="379"/>
      <c r="BK405" s="379"/>
      <c r="BL405" s="380"/>
      <c r="BM405" s="379"/>
      <c r="BN405" s="379"/>
      <c r="BO405" s="379"/>
      <c r="BP405" s="379"/>
      <c r="BQ405" s="379"/>
      <c r="BR405" s="379"/>
      <c r="BS405" s="379"/>
      <c r="BT405" s="379"/>
      <c r="BU405" s="379"/>
      <c r="BV405" s="379"/>
      <c r="BW405" s="379"/>
      <c r="BX405" s="379"/>
      <c r="BY405" s="379"/>
      <c r="BZ405" s="379"/>
      <c r="CA405" s="379"/>
      <c r="CB405" s="379"/>
      <c r="CC405" s="379"/>
      <c r="CD405" s="379"/>
      <c r="CE405" s="379"/>
      <c r="CF405" s="379"/>
      <c r="CG405" s="379"/>
      <c r="CH405" s="379"/>
      <c r="CI405" s="379"/>
      <c r="CJ405" s="379"/>
      <c r="CK405" s="379"/>
      <c r="CL405" s="379"/>
      <c r="CM405" s="379"/>
      <c r="CN405" s="379"/>
      <c r="CO405" s="379"/>
      <c r="CP405" s="379"/>
      <c r="CQ405" s="379"/>
      <c r="CR405" s="379"/>
      <c r="CS405" s="379"/>
      <c r="CT405" s="379"/>
      <c r="CU405" s="379"/>
      <c r="CV405" s="379"/>
      <c r="CW405" s="379"/>
      <c r="CX405" s="379"/>
      <c r="CY405" s="379"/>
      <c r="CZ405" s="379"/>
      <c r="DA405" s="379"/>
      <c r="DB405" s="379"/>
      <c r="DC405" s="379"/>
      <c r="DD405" s="379"/>
      <c r="DE405" s="379"/>
      <c r="DF405" s="379"/>
      <c r="DG405" s="379"/>
      <c r="DH405" s="379"/>
      <c r="DI405" s="379"/>
      <c r="DJ405" s="379"/>
      <c r="DK405" s="379"/>
      <c r="DL405" s="379"/>
      <c r="DM405" s="379"/>
      <c r="DN405" s="379"/>
      <c r="DO405" s="379"/>
      <c r="DP405" s="379"/>
      <c r="DQ405" s="379"/>
      <c r="DR405" s="379"/>
      <c r="DS405" s="379"/>
      <c r="DT405" s="379"/>
      <c r="DU405" s="379"/>
      <c r="DV405" s="379"/>
      <c r="DW405" s="379"/>
      <c r="DX405" s="379"/>
      <c r="DY405" s="379"/>
      <c r="DZ405" s="379"/>
      <c r="EA405" s="379"/>
      <c r="EB405" s="379"/>
      <c r="EC405" s="379"/>
      <c r="ED405" s="379"/>
      <c r="EE405" s="379"/>
      <c r="EF405" s="379"/>
      <c r="EG405" s="379"/>
      <c r="EH405" s="379"/>
      <c r="EI405" s="379"/>
      <c r="EJ405" s="379"/>
      <c r="EK405" s="379"/>
      <c r="EL405" s="379"/>
      <c r="EM405" s="379"/>
      <c r="EN405" s="379"/>
      <c r="EO405" s="379"/>
      <c r="EP405" s="379"/>
      <c r="EQ405" s="379"/>
      <c r="ER405" s="379"/>
      <c r="ES405" s="379"/>
      <c r="ET405" s="379"/>
      <c r="EU405" s="379"/>
      <c r="EV405" s="379"/>
      <c r="EW405" s="379"/>
      <c r="EX405" s="379"/>
      <c r="EY405" s="379"/>
      <c r="EZ405" s="379"/>
      <c r="FA405" s="379"/>
      <c r="FB405" s="379"/>
      <c r="FC405" s="379"/>
      <c r="FD405" s="379"/>
      <c r="FE405" s="379"/>
      <c r="FF405" s="379"/>
      <c r="FG405" s="379"/>
      <c r="FH405" s="379"/>
      <c r="FI405" s="379"/>
      <c r="FJ405" s="379"/>
      <c r="FK405" s="379"/>
      <c r="FL405" s="379"/>
      <c r="FM405" s="379"/>
      <c r="FN405" s="379"/>
      <c r="FO405" s="379"/>
      <c r="FP405" s="379"/>
      <c r="FQ405" s="379"/>
      <c r="FR405" s="379"/>
      <c r="FS405" s="379"/>
      <c r="FT405" s="379"/>
      <c r="FU405" s="379"/>
      <c r="FV405" s="379"/>
      <c r="FW405" s="379"/>
      <c r="FX405" s="379"/>
      <c r="FY405" s="379"/>
      <c r="FZ405" s="379"/>
      <c r="GA405" s="379"/>
      <c r="GB405" s="379"/>
      <c r="GC405" s="379"/>
      <c r="GD405" s="379"/>
      <c r="GE405" s="379"/>
      <c r="GF405" s="379"/>
      <c r="GG405" s="379"/>
      <c r="GH405" s="379"/>
      <c r="GI405" s="379"/>
      <c r="GJ405" s="379"/>
      <c r="GK405" s="379"/>
      <c r="GL405" s="379"/>
      <c r="GM405" s="379"/>
      <c r="GN405" s="379"/>
      <c r="GO405" s="379"/>
      <c r="GP405" s="379"/>
      <c r="GQ405" s="379"/>
      <c r="GR405" s="379"/>
      <c r="GS405" s="379"/>
      <c r="GT405" s="379"/>
      <c r="GU405" s="379"/>
      <c r="GV405" s="379"/>
      <c r="GW405" s="379"/>
      <c r="GX405" s="379"/>
      <c r="GY405" s="379"/>
      <c r="GZ405" s="379"/>
      <c r="HA405" s="379"/>
      <c r="HB405" s="379"/>
      <c r="HC405" s="379"/>
      <c r="HD405" s="379"/>
      <c r="HE405" s="379"/>
      <c r="HF405" s="379"/>
      <c r="HG405" s="379"/>
      <c r="HH405" s="379"/>
      <c r="HI405" s="379"/>
      <c r="HJ405" s="379"/>
      <c r="HK405" s="379"/>
      <c r="HL405" s="379"/>
      <c r="HM405" s="379"/>
      <c r="HN405" s="379"/>
      <c r="HO405" s="379"/>
      <c r="HP405" s="379"/>
      <c r="HQ405" s="379"/>
      <c r="HR405" s="379"/>
      <c r="HS405" s="379"/>
      <c r="HT405" s="379"/>
      <c r="HU405" s="379"/>
      <c r="HV405" s="379"/>
      <c r="HW405" s="379"/>
      <c r="HX405" s="379"/>
      <c r="HY405" s="379"/>
      <c r="HZ405" s="379"/>
      <c r="IA405" s="379"/>
      <c r="IB405" s="379"/>
      <c r="IC405" s="379"/>
      <c r="ID405" s="379"/>
      <c r="IE405" s="379"/>
      <c r="IF405" s="379"/>
      <c r="IG405" s="379"/>
      <c r="IH405" s="379"/>
      <c r="II405" s="379"/>
      <c r="IJ405" s="379"/>
      <c r="IK405" s="379"/>
      <c r="IL405" s="379"/>
      <c r="IM405" s="379"/>
      <c r="IN405" s="379"/>
      <c r="IO405" s="379"/>
      <c r="IP405" s="379"/>
      <c r="IQ405" s="379"/>
      <c r="IR405" s="379"/>
      <c r="IS405" s="379"/>
      <c r="IT405" s="379"/>
      <c r="IU405" s="379"/>
      <c r="IV405" s="379"/>
      <c r="IW405" s="379"/>
      <c r="IX405" s="379"/>
      <c r="IY405" s="379"/>
      <c r="IZ405" s="379"/>
      <c r="JA405" s="379"/>
      <c r="JB405" s="379"/>
      <c r="JC405" s="379"/>
      <c r="JD405" s="379"/>
      <c r="JE405" s="379"/>
      <c r="JF405" s="379"/>
      <c r="JG405" s="379"/>
      <c r="JH405" s="379"/>
      <c r="JI405" s="379"/>
      <c r="JJ405" s="379"/>
      <c r="JK405" s="379"/>
      <c r="JL405" s="379"/>
      <c r="JM405" s="379"/>
      <c r="JN405" s="379"/>
      <c r="JO405" s="379"/>
      <c r="JP405" s="379"/>
      <c r="JQ405" s="379"/>
      <c r="JR405" s="379"/>
      <c r="JS405" s="379"/>
      <c r="JT405" s="379"/>
      <c r="JU405" s="379"/>
      <c r="JV405" s="379"/>
      <c r="JW405" s="379"/>
      <c r="JX405" s="379"/>
      <c r="JY405" s="379"/>
      <c r="JZ405" s="379"/>
      <c r="KA405" s="379"/>
      <c r="KB405" s="379"/>
      <c r="KC405" s="379"/>
      <c r="KD405" s="379"/>
      <c r="KE405" s="379"/>
      <c r="KF405" s="379"/>
      <c r="KG405" s="379"/>
      <c r="KH405" s="379"/>
      <c r="KI405" s="379"/>
      <c r="KJ405" s="379"/>
      <c r="KK405" s="379"/>
      <c r="KL405" s="379"/>
      <c r="KM405" s="379"/>
      <c r="KN405" s="379"/>
      <c r="KO405" s="379"/>
      <c r="KP405" s="379"/>
      <c r="KQ405" s="379"/>
      <c r="KR405" s="379"/>
      <c r="KS405" s="379"/>
      <c r="KT405" s="379"/>
      <c r="KU405" s="379"/>
      <c r="KV405" s="379"/>
      <c r="KW405" s="379"/>
      <c r="KX405" s="379"/>
      <c r="KY405" s="379"/>
      <c r="KZ405" s="379"/>
      <c r="LA405" s="379"/>
      <c r="LB405" s="379"/>
      <c r="LC405" s="379"/>
      <c r="LD405" s="379"/>
      <c r="LE405" s="379"/>
      <c r="LF405" s="379"/>
      <c r="LG405" s="379"/>
      <c r="LH405" s="379"/>
      <c r="LI405" s="379"/>
      <c r="LJ405" s="379"/>
      <c r="LK405" s="379"/>
      <c r="LL405" s="379"/>
      <c r="LM405" s="379"/>
      <c r="LN405" s="379"/>
      <c r="LO405" s="379"/>
      <c r="LP405" s="379"/>
      <c r="LQ405" s="379"/>
      <c r="LR405" s="379"/>
      <c r="LS405" s="379"/>
      <c r="LT405" s="379"/>
      <c r="LU405" s="379"/>
      <c r="LV405" s="379"/>
      <c r="LW405" s="379"/>
      <c r="LX405" s="379"/>
      <c r="LY405" s="379"/>
      <c r="LZ405" s="379"/>
      <c r="MA405" s="379"/>
      <c r="MB405" s="379"/>
      <c r="MC405" s="379"/>
      <c r="MD405" s="379"/>
      <c r="ME405" s="379"/>
      <c r="MF405" s="379"/>
      <c r="MG405" s="379"/>
      <c r="MH405" s="379"/>
      <c r="MI405" s="379"/>
      <c r="MJ405" s="379"/>
      <c r="MK405" s="379"/>
      <c r="ML405" s="379"/>
      <c r="MM405" s="379"/>
      <c r="MN405" s="379"/>
      <c r="MO405" s="379"/>
      <c r="MP405" s="379"/>
      <c r="MQ405" s="379"/>
      <c r="MR405" s="379"/>
      <c r="MS405" s="379"/>
      <c r="MT405" s="379"/>
      <c r="MU405" s="379"/>
      <c r="MV405" s="379"/>
      <c r="MW405" s="379"/>
      <c r="MX405" s="379"/>
      <c r="MY405" s="379"/>
      <c r="MZ405" s="379"/>
      <c r="NA405" s="379"/>
      <c r="NB405" s="379"/>
      <c r="NC405" s="379"/>
      <c r="ND405" s="379"/>
      <c r="NE405" s="379"/>
      <c r="NF405" s="379"/>
      <c r="NG405" s="379"/>
      <c r="NH405" s="379"/>
      <c r="NI405" s="379"/>
      <c r="NJ405" s="379"/>
      <c r="NK405" s="379"/>
      <c r="NL405" s="379"/>
      <c r="NM405" s="379"/>
      <c r="NN405" s="379"/>
      <c r="NO405" s="379"/>
      <c r="NP405" s="379"/>
      <c r="NQ405" s="379"/>
      <c r="NR405" s="379"/>
      <c r="NS405" s="379"/>
      <c r="NT405" s="379"/>
      <c r="NU405" s="379"/>
      <c r="NV405" s="379"/>
      <c r="NW405" s="379"/>
      <c r="NX405" s="379"/>
      <c r="NY405" s="379"/>
      <c r="NZ405" s="379"/>
      <c r="OA405" s="379"/>
      <c r="OB405" s="379"/>
      <c r="OC405" s="379"/>
      <c r="OD405" s="379"/>
      <c r="OE405" s="379"/>
      <c r="OF405" s="379"/>
      <c r="OG405" s="379"/>
      <c r="OH405" s="379"/>
      <c r="OI405" s="379"/>
      <c r="OJ405" s="379"/>
      <c r="OK405" s="379"/>
      <c r="OL405" s="379"/>
      <c r="OM405" s="379"/>
      <c r="ON405" s="379"/>
      <c r="OO405" s="379"/>
      <c r="OP405" s="379"/>
      <c r="OQ405" s="379"/>
      <c r="OR405" s="379"/>
      <c r="OS405" s="379"/>
      <c r="OT405" s="379"/>
      <c r="OU405" s="379"/>
      <c r="OV405" s="379"/>
      <c r="OW405" s="379"/>
      <c r="OX405" s="379"/>
      <c r="OY405" s="379"/>
      <c r="OZ405" s="379"/>
      <c r="PA405" s="379"/>
      <c r="PB405" s="379"/>
      <c r="PC405" s="379"/>
      <c r="PD405" s="379"/>
      <c r="PE405" s="379"/>
      <c r="PF405" s="379"/>
      <c r="PG405" s="379"/>
      <c r="PH405" s="379"/>
      <c r="PI405" s="379"/>
      <c r="PJ405" s="379"/>
      <c r="PK405" s="379"/>
      <c r="PL405" s="379"/>
      <c r="PM405" s="379"/>
      <c r="PN405" s="379"/>
      <c r="PO405" s="379"/>
      <c r="PP405" s="379"/>
      <c r="PQ405" s="379"/>
      <c r="PR405" s="379"/>
      <c r="PS405" s="379"/>
      <c r="PT405" s="379"/>
      <c r="PU405" s="379"/>
      <c r="PV405" s="379"/>
      <c r="PW405" s="379"/>
      <c r="PX405" s="379"/>
      <c r="PY405" s="379"/>
      <c r="PZ405" s="379"/>
      <c r="QA405" s="379"/>
      <c r="QB405" s="379"/>
      <c r="QC405" s="379"/>
      <c r="QD405" s="379"/>
      <c r="QE405" s="379"/>
      <c r="QF405" s="379"/>
      <c r="QG405" s="379"/>
      <c r="QH405" s="379"/>
      <c r="QI405" s="379"/>
      <c r="QJ405" s="379"/>
      <c r="QK405" s="379"/>
      <c r="QL405" s="379"/>
      <c r="QM405" s="379"/>
      <c r="QN405" s="379"/>
      <c r="QO405" s="379"/>
      <c r="QP405" s="379"/>
      <c r="QQ405" s="379"/>
      <c r="QR405" s="379"/>
      <c r="QS405" s="379"/>
      <c r="QT405" s="379"/>
      <c r="QU405" s="379"/>
      <c r="QV405" s="379"/>
      <c r="QW405" s="379"/>
      <c r="QX405" s="379"/>
      <c r="QY405" s="379"/>
      <c r="QZ405" s="379"/>
      <c r="RA405" s="379"/>
      <c r="RB405" s="379"/>
      <c r="RC405" s="379"/>
      <c r="RD405" s="379"/>
      <c r="RE405" s="379"/>
      <c r="RF405" s="379"/>
      <c r="RG405" s="379"/>
      <c r="RH405" s="379"/>
      <c r="RI405" s="379"/>
      <c r="RJ405" s="379"/>
      <c r="RK405" s="379"/>
      <c r="RL405" s="379"/>
      <c r="RM405" s="379"/>
      <c r="RN405" s="379"/>
      <c r="RO405" s="379"/>
      <c r="RP405" s="379"/>
      <c r="RQ405" s="379"/>
      <c r="RR405" s="379"/>
      <c r="RS405" s="379"/>
      <c r="RT405" s="379"/>
      <c r="RU405" s="379"/>
      <c r="RV405" s="379"/>
      <c r="RW405" s="379"/>
      <c r="RX405" s="379"/>
      <c r="RY405" s="379"/>
      <c r="RZ405" s="379"/>
      <c r="SA405" s="379"/>
      <c r="SB405" s="379"/>
      <c r="SC405" s="379"/>
      <c r="SD405" s="379"/>
      <c r="SE405" s="379"/>
      <c r="SF405" s="379"/>
      <c r="SG405" s="379"/>
      <c r="SH405" s="379"/>
      <c r="SI405" s="379"/>
      <c r="SJ405" s="379"/>
      <c r="SK405" s="379"/>
      <c r="SL405" s="379"/>
      <c r="SM405" s="379"/>
      <c r="SN405" s="379"/>
      <c r="SO405" s="379"/>
      <c r="SP405" s="379"/>
      <c r="SQ405" s="379"/>
      <c r="SR405" s="379"/>
      <c r="SS405" s="379"/>
      <c r="ST405" s="379"/>
      <c r="SU405" s="379"/>
      <c r="SV405" s="379"/>
      <c r="SW405" s="379"/>
      <c r="SX405" s="379"/>
      <c r="SY405" s="379"/>
      <c r="SZ405" s="379"/>
      <c r="TA405" s="379"/>
      <c r="TB405" s="379"/>
      <c r="TC405" s="379"/>
      <c r="TD405" s="379"/>
      <c r="TE405" s="379"/>
      <c r="TF405" s="379"/>
      <c r="TG405" s="379"/>
      <c r="TH405" s="379"/>
      <c r="TI405" s="379"/>
      <c r="TJ405" s="379"/>
      <c r="TK405" s="379"/>
      <c r="TL405" s="379"/>
      <c r="TM405" s="379"/>
      <c r="TN405" s="379"/>
      <c r="TO405" s="379"/>
      <c r="TP405" s="379"/>
      <c r="TQ405" s="379"/>
      <c r="TR405" s="379"/>
      <c r="TS405" s="379"/>
      <c r="TT405" s="379"/>
      <c r="TU405" s="379"/>
      <c r="TV405" s="379"/>
      <c r="TW405" s="379"/>
      <c r="TX405" s="379"/>
      <c r="TY405" s="379"/>
      <c r="TZ405" s="379"/>
      <c r="UA405" s="379"/>
      <c r="UB405" s="379"/>
      <c r="UC405" s="379"/>
      <c r="UD405" s="379"/>
      <c r="UE405" s="379"/>
      <c r="UF405" s="379"/>
      <c r="UG405" s="379"/>
      <c r="UH405" s="379"/>
      <c r="UI405" s="379"/>
      <c r="UJ405" s="379"/>
      <c r="UK405" s="379"/>
      <c r="UL405" s="379"/>
      <c r="UM405" s="379"/>
      <c r="UN405" s="379"/>
      <c r="UO405" s="379"/>
      <c r="UP405" s="379"/>
      <c r="UQ405" s="379"/>
      <c r="UR405" s="379"/>
      <c r="US405" s="379"/>
      <c r="UT405" s="379"/>
      <c r="UU405" s="379"/>
      <c r="UV405" s="379"/>
      <c r="UW405" s="379"/>
      <c r="UX405" s="379"/>
      <c r="UY405" s="379"/>
      <c r="UZ405" s="379"/>
      <c r="VA405" s="379"/>
      <c r="VB405" s="379"/>
      <c r="VC405" s="379"/>
      <c r="VD405" s="379"/>
      <c r="VE405" s="379"/>
      <c r="VF405" s="379"/>
      <c r="VG405" s="379"/>
      <c r="VH405" s="379"/>
      <c r="VI405" s="379"/>
      <c r="VJ405" s="379"/>
      <c r="VK405" s="379"/>
      <c r="VL405" s="379"/>
      <c r="VM405" s="379"/>
      <c r="VN405" s="379"/>
      <c r="VO405" s="379"/>
      <c r="VP405" s="379"/>
      <c r="VQ405" s="379"/>
      <c r="VR405" s="379"/>
      <c r="VS405" s="379"/>
      <c r="VT405" s="379"/>
      <c r="VU405" s="379"/>
      <c r="VV405" s="379"/>
      <c r="VW405" s="379"/>
      <c r="VX405" s="379"/>
      <c r="VY405" s="379"/>
      <c r="VZ405" s="379"/>
      <c r="WA405" s="379"/>
      <c r="WB405" s="379"/>
      <c r="WC405" s="379"/>
      <c r="WD405" s="379"/>
      <c r="WE405" s="379"/>
      <c r="WF405" s="379"/>
      <c r="WG405" s="379"/>
      <c r="WH405" s="379"/>
      <c r="WI405" s="379"/>
      <c r="WJ405" s="379"/>
      <c r="WK405" s="379"/>
      <c r="WL405" s="379"/>
      <c r="WM405" s="379"/>
      <c r="WN405" s="379"/>
      <c r="WO405" s="379"/>
      <c r="WP405" s="379"/>
      <c r="WQ405" s="379"/>
      <c r="WR405" s="379"/>
      <c r="WS405" s="379"/>
      <c r="WT405" s="379"/>
      <c r="WU405" s="379"/>
      <c r="WV405" s="379"/>
      <c r="WW405" s="379"/>
      <c r="WX405" s="379"/>
      <c r="WY405" s="379"/>
      <c r="WZ405" s="379"/>
      <c r="XA405" s="379"/>
      <c r="XB405" s="379"/>
      <c r="XC405" s="379"/>
      <c r="XD405" s="379"/>
      <c r="XE405" s="379"/>
      <c r="XF405" s="379"/>
      <c r="XG405" s="379"/>
      <c r="XH405" s="379"/>
      <c r="XI405" s="379"/>
      <c r="XJ405" s="379"/>
      <c r="XK405" s="379"/>
      <c r="XL405" s="379"/>
      <c r="XM405" s="379"/>
      <c r="XN405" s="379"/>
      <c r="XO405" s="379"/>
      <c r="XP405" s="379"/>
      <c r="XQ405" s="379"/>
      <c r="XR405" s="379"/>
      <c r="XS405" s="379"/>
      <c r="XT405" s="379"/>
      <c r="XU405" s="379"/>
      <c r="XV405" s="379"/>
      <c r="XW405" s="379"/>
      <c r="XX405" s="379"/>
      <c r="XY405" s="379"/>
      <c r="XZ405" s="379"/>
      <c r="YA405" s="379"/>
      <c r="YB405" s="379"/>
      <c r="YC405" s="379"/>
      <c r="YD405" s="379"/>
      <c r="YE405" s="379"/>
      <c r="YF405" s="379"/>
      <c r="YG405" s="379"/>
      <c r="YH405" s="379"/>
      <c r="YI405" s="379"/>
      <c r="YJ405" s="379"/>
      <c r="YK405" s="379"/>
      <c r="YL405" s="379"/>
      <c r="YM405" s="379"/>
      <c r="YN405" s="379"/>
      <c r="YO405" s="379"/>
      <c r="YP405" s="379"/>
      <c r="YQ405" s="379"/>
      <c r="YR405" s="379"/>
      <c r="YS405" s="379"/>
      <c r="YT405" s="379"/>
      <c r="YU405" s="379"/>
      <c r="YV405" s="379"/>
      <c r="YW405" s="379"/>
      <c r="YX405" s="379"/>
      <c r="YY405" s="379"/>
      <c r="YZ405" s="379"/>
      <c r="ZA405" s="379"/>
      <c r="ZB405" s="379"/>
      <c r="ZC405" s="379"/>
      <c r="ZD405" s="379"/>
      <c r="ZE405" s="379"/>
      <c r="ZF405" s="379"/>
      <c r="ZG405" s="379"/>
      <c r="ZH405" s="379"/>
      <c r="ZI405" s="379"/>
      <c r="ZJ405" s="379"/>
      <c r="ZK405" s="379"/>
      <c r="ZL405" s="379"/>
      <c r="ZM405" s="379"/>
      <c r="ZN405" s="379"/>
      <c r="ZO405" s="379"/>
      <c r="ZP405" s="379"/>
      <c r="ZQ405" s="379"/>
      <c r="ZR405" s="379"/>
      <c r="ZS405" s="379"/>
      <c r="ZT405" s="379"/>
      <c r="ZU405" s="379"/>
      <c r="ZV405" s="379"/>
      <c r="ZW405" s="379"/>
      <c r="ZX405" s="379"/>
      <c r="ZY405" s="379"/>
      <c r="ZZ405" s="379"/>
      <c r="AAA405" s="379"/>
      <c r="AAB405" s="379"/>
      <c r="AAC405" s="379"/>
      <c r="AAD405" s="379"/>
      <c r="AAE405" s="379"/>
      <c r="AAF405" s="379"/>
      <c r="AAG405" s="379"/>
      <c r="AAH405" s="379"/>
      <c r="AAI405" s="379"/>
      <c r="AAJ405" s="379"/>
      <c r="AAK405" s="379"/>
      <c r="AAL405" s="379"/>
      <c r="AAM405" s="379"/>
      <c r="AAN405" s="379"/>
      <c r="AAO405" s="379"/>
      <c r="AAP405" s="379"/>
      <c r="AAQ405" s="379"/>
      <c r="AAR405" s="379"/>
      <c r="AAS405" s="379"/>
      <c r="AAT405" s="379"/>
      <c r="AAU405" s="379"/>
      <c r="AAV405" s="379"/>
      <c r="AAW405" s="379"/>
      <c r="AAX405" s="379"/>
      <c r="AAY405" s="379"/>
      <c r="AAZ405" s="379"/>
      <c r="ABA405" s="379"/>
      <c r="ABB405" s="379"/>
      <c r="ABC405" s="379"/>
      <c r="ABD405" s="379"/>
      <c r="ABE405" s="379"/>
      <c r="ABF405" s="379"/>
      <c r="ABG405" s="379"/>
      <c r="ABH405" s="379"/>
      <c r="ABI405" s="379"/>
      <c r="ABJ405" s="379"/>
      <c r="ABK405" s="379"/>
      <c r="ABL405" s="379"/>
      <c r="ABM405" s="379"/>
      <c r="ABN405" s="379"/>
      <c r="ABO405" s="379"/>
      <c r="ABP405" s="379"/>
      <c r="ABQ405" s="379"/>
      <c r="ABR405" s="379"/>
      <c r="ABS405" s="379"/>
      <c r="ABT405" s="379"/>
      <c r="ABU405" s="379"/>
      <c r="ABV405" s="379"/>
      <c r="ABW405" s="379"/>
      <c r="ABX405" s="379"/>
      <c r="ABY405" s="379"/>
      <c r="ABZ405" s="379"/>
      <c r="ACA405" s="379"/>
      <c r="ACB405" s="379"/>
      <c r="ACC405" s="379"/>
      <c r="ACD405" s="379"/>
      <c r="ACE405" s="379"/>
      <c r="ACF405" s="379"/>
      <c r="ACG405" s="379"/>
      <c r="ACH405" s="379"/>
      <c r="ACI405" s="379"/>
      <c r="ACJ405" s="379"/>
      <c r="ACK405" s="379"/>
      <c r="ACL405" s="379"/>
      <c r="ACM405" s="379"/>
      <c r="ACN405" s="379"/>
      <c r="ACO405" s="379"/>
      <c r="ACP405" s="379"/>
      <c r="ACQ405" s="379"/>
      <c r="ACR405" s="379"/>
      <c r="ACS405" s="379"/>
      <c r="ACT405" s="379"/>
      <c r="ACU405" s="379"/>
      <c r="ACV405" s="379"/>
      <c r="ACW405" s="379"/>
      <c r="ACX405" s="379"/>
      <c r="ACY405" s="379"/>
      <c r="ACZ405" s="379"/>
      <c r="ADA405" s="379"/>
      <c r="ADB405" s="379"/>
      <c r="ADC405" s="379"/>
      <c r="ADD405" s="379"/>
      <c r="ADE405" s="379"/>
      <c r="ADF405" s="379"/>
      <c r="ADG405" s="379"/>
      <c r="ADH405" s="379"/>
      <c r="ADI405" s="379"/>
      <c r="ADJ405" s="379"/>
      <c r="ADK405" s="379"/>
      <c r="ADL405" s="379"/>
      <c r="ADM405" s="379"/>
      <c r="ADN405" s="379"/>
      <c r="ADO405" s="379"/>
      <c r="ADP405" s="379"/>
      <c r="ADQ405" s="379"/>
      <c r="ADR405" s="379"/>
      <c r="ADS405" s="379"/>
      <c r="ADT405" s="379"/>
      <c r="ADU405" s="379"/>
      <c r="ADV405" s="379"/>
      <c r="ADW405" s="379"/>
      <c r="ADX405" s="379"/>
      <c r="ADY405" s="379"/>
      <c r="ADZ405" s="379"/>
      <c r="AEA405" s="379"/>
      <c r="AEB405" s="379"/>
      <c r="AEC405" s="379"/>
      <c r="AED405" s="379"/>
      <c r="AEE405" s="379"/>
      <c r="AEF405" s="379"/>
      <c r="AEG405" s="379"/>
      <c r="AEH405" s="379"/>
      <c r="AEI405" s="379"/>
      <c r="AEJ405" s="379"/>
      <c r="AEK405" s="379"/>
      <c r="AEL405" s="379"/>
      <c r="AEM405" s="379"/>
      <c r="AEN405" s="379"/>
      <c r="AEO405" s="379"/>
      <c r="AEP405" s="379"/>
      <c r="AEQ405" s="379"/>
      <c r="AER405" s="379"/>
      <c r="AES405" s="379"/>
      <c r="AET405" s="379"/>
      <c r="AEU405" s="379"/>
      <c r="AEV405" s="379"/>
      <c r="AEW405" s="379"/>
      <c r="AEX405" s="379"/>
      <c r="AEY405" s="379"/>
      <c r="AEZ405" s="379"/>
      <c r="AFA405" s="379"/>
      <c r="AFB405" s="379"/>
      <c r="AFC405" s="379"/>
      <c r="AFD405" s="379"/>
      <c r="AFE405" s="379"/>
      <c r="AFF405" s="379"/>
      <c r="AFG405" s="379"/>
      <c r="AFH405" s="379"/>
      <c r="AFI405" s="379"/>
      <c r="AFJ405" s="379"/>
      <c r="AFK405" s="379"/>
      <c r="AFL405" s="379"/>
      <c r="AFM405" s="379"/>
      <c r="AFN405" s="379"/>
      <c r="AFO405" s="379"/>
      <c r="AFP405" s="379"/>
      <c r="AFQ405" s="379"/>
      <c r="AFR405" s="379"/>
      <c r="AFS405" s="379"/>
      <c r="AFT405" s="379"/>
      <c r="AFU405" s="379"/>
      <c r="AFV405" s="379"/>
      <c r="AFW405" s="379"/>
      <c r="AFX405" s="379"/>
      <c r="AFY405" s="379"/>
      <c r="AFZ405" s="379"/>
      <c r="AGA405" s="379"/>
      <c r="AGB405" s="379"/>
      <c r="AGC405" s="379"/>
      <c r="AGD405" s="379"/>
      <c r="AGE405" s="379"/>
      <c r="AGF405" s="379"/>
      <c r="AGG405" s="379"/>
      <c r="AGH405" s="379"/>
      <c r="AGI405" s="379"/>
      <c r="AGJ405" s="379"/>
      <c r="AGK405" s="379"/>
      <c r="AGL405" s="379"/>
      <c r="AGM405" s="379"/>
      <c r="AGN405" s="379"/>
      <c r="AGO405" s="379"/>
      <c r="AGP405" s="379"/>
      <c r="AGQ405" s="379"/>
      <c r="AGR405" s="379"/>
      <c r="AGS405" s="379"/>
      <c r="AGT405" s="379"/>
      <c r="AGU405" s="379"/>
      <c r="AGV405" s="379"/>
      <c r="AGW405" s="379"/>
      <c r="AGX405" s="379"/>
      <c r="AGY405" s="379"/>
      <c r="AGZ405" s="379"/>
      <c r="AHA405" s="379"/>
      <c r="AHB405" s="379"/>
      <c r="AHC405" s="379"/>
      <c r="AHD405" s="379"/>
      <c r="AHE405" s="379"/>
      <c r="AHF405" s="379"/>
      <c r="AHG405" s="379"/>
      <c r="AHH405" s="379"/>
      <c r="AHI405" s="379"/>
      <c r="AHJ405" s="379"/>
      <c r="AHK405" s="379"/>
      <c r="AHL405" s="379"/>
      <c r="AHM405" s="379"/>
      <c r="AHN405" s="379"/>
      <c r="AHO405" s="379"/>
      <c r="AHP405" s="379"/>
      <c r="AHQ405" s="379"/>
      <c r="AHR405" s="379"/>
      <c r="AHS405" s="379"/>
      <c r="AHT405" s="379"/>
      <c r="AHU405" s="379"/>
      <c r="AHV405" s="379"/>
      <c r="AHW405" s="379"/>
      <c r="AHX405" s="379"/>
      <c r="AHY405" s="379"/>
      <c r="AHZ405" s="379"/>
      <c r="AIA405" s="379"/>
      <c r="AIB405" s="379"/>
      <c r="AIC405" s="379"/>
      <c r="AID405" s="379"/>
      <c r="AIE405" s="379"/>
      <c r="AIF405" s="379"/>
      <c r="AIG405" s="379"/>
      <c r="AIH405" s="379"/>
      <c r="AII405" s="379"/>
      <c r="AIJ405" s="379"/>
      <c r="AIK405" s="379"/>
      <c r="AIL405" s="379"/>
      <c r="AIM405" s="379"/>
      <c r="AIN405" s="379"/>
      <c r="AIO405" s="379"/>
      <c r="AIP405" s="379"/>
      <c r="AIQ405" s="379"/>
      <c r="AIR405" s="379"/>
      <c r="AIS405" s="379"/>
      <c r="AIT405" s="379"/>
      <c r="AIU405" s="379"/>
      <c r="AIV405" s="379"/>
      <c r="AIW405" s="379"/>
      <c r="AIX405" s="379"/>
      <c r="AIY405" s="379"/>
      <c r="AIZ405" s="379"/>
      <c r="AJA405" s="379"/>
      <c r="AJB405" s="379"/>
      <c r="AJC405" s="379"/>
      <c r="AJD405" s="379"/>
      <c r="AJE405" s="379"/>
      <c r="AJF405" s="379"/>
      <c r="AJG405" s="379"/>
      <c r="AJH405" s="379"/>
      <c r="AJI405" s="379"/>
      <c r="AJJ405" s="379"/>
      <c r="AJK405" s="379"/>
      <c r="AJL405" s="379"/>
      <c r="AJM405" s="379"/>
      <c r="AJN405" s="379"/>
      <c r="AJO405" s="379"/>
      <c r="AJP405" s="379"/>
      <c r="AJQ405" s="379"/>
      <c r="AJR405" s="379"/>
      <c r="AJS405" s="379"/>
      <c r="AJT405" s="379"/>
      <c r="AJU405" s="379"/>
      <c r="AJV405" s="379"/>
      <c r="AJW405" s="379"/>
      <c r="AJX405" s="379"/>
      <c r="AJY405" s="379"/>
      <c r="AJZ405" s="379"/>
      <c r="AKA405" s="379"/>
      <c r="AKB405" s="379"/>
      <c r="AKC405" s="379"/>
      <c r="AKD405" s="379"/>
      <c r="AKE405" s="379"/>
      <c r="AKF405" s="379"/>
      <c r="AKG405" s="379"/>
      <c r="AKH405" s="379"/>
      <c r="AKI405" s="379"/>
      <c r="AKJ405" s="379"/>
      <c r="AKK405" s="379"/>
      <c r="AKL405" s="379"/>
      <c r="AKM405" s="379"/>
      <c r="AKN405" s="379"/>
      <c r="AKO405" s="379"/>
      <c r="AKP405" s="379"/>
      <c r="AKQ405" s="379"/>
      <c r="AKR405" s="379"/>
      <c r="AKS405" s="379"/>
      <c r="AKT405" s="379"/>
      <c r="AKU405" s="379"/>
      <c r="AKV405" s="379"/>
      <c r="AKW405" s="379"/>
      <c r="AKX405" s="379"/>
      <c r="AKY405" s="379"/>
      <c r="AKZ405" s="379"/>
      <c r="ALA405" s="379"/>
      <c r="ALB405" s="379"/>
      <c r="ALC405" s="379"/>
      <c r="ALD405" s="379"/>
      <c r="ALE405" s="379"/>
      <c r="ALF405" s="379"/>
      <c r="ALG405" s="379"/>
      <c r="ALH405" s="379"/>
      <c r="ALI405" s="379"/>
      <c r="ALJ405" s="379"/>
      <c r="ALK405" s="379"/>
      <c r="ALL405" s="379"/>
      <c r="ALM405" s="379"/>
      <c r="ALN405" s="379"/>
      <c r="ALO405" s="379"/>
      <c r="ALP405" s="379"/>
      <c r="ALQ405" s="379"/>
      <c r="ALR405" s="379"/>
      <c r="ALS405" s="379"/>
      <c r="ALT405" s="379"/>
      <c r="ALU405" s="379"/>
      <c r="ALV405" s="379"/>
      <c r="ALW405" s="379"/>
      <c r="ALX405" s="379"/>
      <c r="ALY405" s="379"/>
      <c r="ALZ405" s="379"/>
      <c r="AMA405" s="379"/>
      <c r="AMB405" s="379"/>
      <c r="AMC405" s="379"/>
      <c r="AMD405" s="379"/>
      <c r="AME405" s="379"/>
      <c r="AMF405" s="379"/>
      <c r="AMG405" s="379"/>
      <c r="AMH405" s="379"/>
      <c r="AMI405" s="379"/>
      <c r="AMJ405" s="379"/>
      <c r="AMK405" s="379"/>
      <c r="AML405" s="379"/>
      <c r="AMM405" s="379"/>
      <c r="AMN405" s="379"/>
      <c r="AMO405" s="379"/>
      <c r="AMP405" s="379"/>
      <c r="AMQ405" s="379"/>
      <c r="AMR405" s="379"/>
      <c r="AMS405" s="379"/>
      <c r="AMT405" s="379"/>
      <c r="AMU405" s="379"/>
      <c r="AMV405" s="379"/>
      <c r="AMW405" s="379"/>
      <c r="AMX405" s="379"/>
      <c r="AMY405" s="379"/>
      <c r="AMZ405" s="379"/>
      <c r="ANA405" s="379"/>
      <c r="ANB405" s="379"/>
      <c r="ANC405" s="379"/>
      <c r="AND405" s="379"/>
      <c r="ANE405" s="379"/>
      <c r="ANF405" s="379"/>
      <c r="ANG405" s="379"/>
      <c r="ANH405" s="379"/>
    </row>
    <row r="406" spans="1:1048" s="343" customFormat="1" ht="13.2" x14ac:dyDescent="0.25">
      <c r="A406" s="375">
        <v>45933</v>
      </c>
      <c r="B406" s="373">
        <v>0</v>
      </c>
      <c r="C406" s="373">
        <v>0.17399999999999999</v>
      </c>
      <c r="D406" s="387">
        <v>0.06</v>
      </c>
      <c r="E406" s="468">
        <v>7.1999999999999995E-2</v>
      </c>
      <c r="F406" s="480">
        <v>45964</v>
      </c>
      <c r="G406" s="472">
        <v>0</v>
      </c>
      <c r="H406" s="473">
        <v>0.14299999999999999</v>
      </c>
      <c r="I406" s="472">
        <v>0.153</v>
      </c>
      <c r="J406" s="483">
        <v>9.1999999999999998E-2</v>
      </c>
      <c r="K406" s="409">
        <v>45994</v>
      </c>
      <c r="L406" s="407">
        <v>13.7</v>
      </c>
      <c r="M406" s="407">
        <v>0.20200000000000001</v>
      </c>
      <c r="N406" s="407">
        <v>0.19800000000000001</v>
      </c>
      <c r="O406" s="465">
        <v>0.19800000000000001</v>
      </c>
      <c r="P406" s="492">
        <v>46025</v>
      </c>
      <c r="Q406" s="491">
        <v>0</v>
      </c>
      <c r="R406" s="491">
        <v>0.161</v>
      </c>
      <c r="S406" s="491">
        <v>0.26400000000000001</v>
      </c>
      <c r="T406" s="535">
        <v>0.18099999999999999</v>
      </c>
      <c r="U406" s="541">
        <v>46056</v>
      </c>
      <c r="V406" s="440">
        <v>5.8</v>
      </c>
      <c r="W406" s="440">
        <v>1.0309999999999999</v>
      </c>
      <c r="X406" s="489">
        <v>0.70299999999999996</v>
      </c>
      <c r="Y406" s="490">
        <v>0.374</v>
      </c>
      <c r="Z406" s="438">
        <v>46084</v>
      </c>
      <c r="AA406" s="441">
        <v>0</v>
      </c>
      <c r="AB406" s="442">
        <v>1.982</v>
      </c>
      <c r="AC406" s="442">
        <v>0.65800000000000003</v>
      </c>
      <c r="AD406" s="455">
        <v>0.75900000000000001</v>
      </c>
      <c r="AE406" s="439">
        <v>46115</v>
      </c>
      <c r="AF406" s="440">
        <v>0</v>
      </c>
      <c r="AG406" s="440">
        <v>1.3740000000000001</v>
      </c>
      <c r="AH406" s="592">
        <v>0.55600000000000005</v>
      </c>
      <c r="AI406" s="592">
        <v>0.60699999999999998</v>
      </c>
      <c r="AJ406" s="443"/>
      <c r="AK406" s="444"/>
      <c r="AL406" s="445"/>
      <c r="AM406" s="445"/>
      <c r="AN406" s="445"/>
      <c r="AO406" s="446"/>
      <c r="AP406" s="447"/>
      <c r="AQ406" s="448"/>
      <c r="AR406" s="453"/>
      <c r="AS406" s="617"/>
      <c r="AT406" s="449"/>
      <c r="AU406" s="430"/>
      <c r="AV406" s="431"/>
      <c r="AW406" s="431"/>
      <c r="AX406" s="450"/>
      <c r="AY406" s="439"/>
      <c r="AZ406" s="381"/>
      <c r="BA406" s="381"/>
      <c r="BB406" s="383"/>
      <c r="BC406" s="383"/>
      <c r="BD406" s="449"/>
      <c r="BE406" s="430"/>
      <c r="BF406" s="441"/>
      <c r="BG406" s="441"/>
      <c r="BH406" s="624"/>
      <c r="BI406" s="379"/>
      <c r="BJ406" s="379"/>
      <c r="BK406" s="379"/>
      <c r="BL406" s="380"/>
      <c r="BM406" s="379"/>
      <c r="BN406" s="379"/>
      <c r="BO406" s="379"/>
      <c r="BP406" s="379"/>
      <c r="BQ406" s="379"/>
      <c r="BR406" s="379"/>
      <c r="BS406" s="379"/>
      <c r="BT406" s="379"/>
      <c r="BU406" s="379"/>
      <c r="BV406" s="379"/>
      <c r="BW406" s="379"/>
      <c r="BX406" s="379"/>
      <c r="BY406" s="379"/>
      <c r="BZ406" s="379"/>
      <c r="CA406" s="379"/>
      <c r="CB406" s="379"/>
      <c r="CC406" s="379"/>
      <c r="CD406" s="379"/>
      <c r="CE406" s="379"/>
      <c r="CF406" s="379"/>
      <c r="CG406" s="379"/>
      <c r="CH406" s="379"/>
      <c r="CI406" s="379"/>
      <c r="CJ406" s="379"/>
      <c r="CK406" s="379"/>
      <c r="CL406" s="379"/>
      <c r="CM406" s="379"/>
      <c r="CN406" s="379"/>
      <c r="CO406" s="379"/>
      <c r="CP406" s="379"/>
      <c r="CQ406" s="379"/>
      <c r="CR406" s="379"/>
      <c r="CS406" s="379"/>
      <c r="CT406" s="379"/>
      <c r="CU406" s="379"/>
      <c r="CV406" s="379"/>
      <c r="CW406" s="379"/>
      <c r="CX406" s="379"/>
      <c r="CY406" s="379"/>
      <c r="CZ406" s="379"/>
      <c r="DA406" s="379"/>
      <c r="DB406" s="379"/>
      <c r="DC406" s="379"/>
      <c r="DD406" s="379"/>
      <c r="DE406" s="379"/>
      <c r="DF406" s="379"/>
      <c r="DG406" s="379"/>
      <c r="DH406" s="379"/>
      <c r="DI406" s="379"/>
      <c r="DJ406" s="379"/>
      <c r="DK406" s="379"/>
      <c r="DL406" s="379"/>
      <c r="DM406" s="379"/>
      <c r="DN406" s="379"/>
      <c r="DO406" s="379"/>
      <c r="DP406" s="379"/>
      <c r="DQ406" s="379"/>
      <c r="DR406" s="379"/>
      <c r="DS406" s="379"/>
      <c r="DT406" s="379"/>
      <c r="DU406" s="379"/>
      <c r="DV406" s="379"/>
      <c r="DW406" s="379"/>
      <c r="DX406" s="379"/>
      <c r="DY406" s="379"/>
      <c r="DZ406" s="379"/>
      <c r="EA406" s="379"/>
      <c r="EB406" s="379"/>
      <c r="EC406" s="379"/>
      <c r="ED406" s="379"/>
      <c r="EE406" s="379"/>
      <c r="EF406" s="379"/>
      <c r="EG406" s="379"/>
      <c r="EH406" s="379"/>
      <c r="EI406" s="379"/>
      <c r="EJ406" s="379"/>
      <c r="EK406" s="379"/>
      <c r="EL406" s="379"/>
      <c r="EM406" s="379"/>
      <c r="EN406" s="379"/>
      <c r="EO406" s="379"/>
      <c r="EP406" s="379"/>
      <c r="EQ406" s="379"/>
      <c r="ER406" s="379"/>
      <c r="ES406" s="379"/>
      <c r="ET406" s="379"/>
      <c r="EU406" s="379"/>
      <c r="EV406" s="379"/>
      <c r="EW406" s="379"/>
      <c r="EX406" s="379"/>
      <c r="EY406" s="379"/>
      <c r="EZ406" s="379"/>
      <c r="FA406" s="379"/>
      <c r="FB406" s="379"/>
      <c r="FC406" s="379"/>
      <c r="FD406" s="379"/>
      <c r="FE406" s="379"/>
      <c r="FF406" s="379"/>
      <c r="FG406" s="379"/>
      <c r="FH406" s="379"/>
      <c r="FI406" s="379"/>
      <c r="FJ406" s="379"/>
      <c r="FK406" s="379"/>
      <c r="FL406" s="379"/>
      <c r="FM406" s="379"/>
      <c r="FN406" s="379"/>
      <c r="FO406" s="379"/>
      <c r="FP406" s="379"/>
      <c r="FQ406" s="379"/>
      <c r="FR406" s="379"/>
      <c r="FS406" s="379"/>
      <c r="FT406" s="379"/>
      <c r="FU406" s="379"/>
      <c r="FV406" s="379"/>
      <c r="FW406" s="379"/>
      <c r="FX406" s="379"/>
      <c r="FY406" s="379"/>
      <c r="FZ406" s="379"/>
      <c r="GA406" s="379"/>
      <c r="GB406" s="379"/>
      <c r="GC406" s="379"/>
      <c r="GD406" s="379"/>
      <c r="GE406" s="379"/>
      <c r="GF406" s="379"/>
      <c r="GG406" s="379"/>
      <c r="GH406" s="379"/>
      <c r="GI406" s="379"/>
      <c r="GJ406" s="379"/>
      <c r="GK406" s="379"/>
      <c r="GL406" s="379"/>
      <c r="GM406" s="379"/>
      <c r="GN406" s="379"/>
      <c r="GO406" s="379"/>
      <c r="GP406" s="379"/>
      <c r="GQ406" s="379"/>
      <c r="GR406" s="379"/>
      <c r="GS406" s="379"/>
      <c r="GT406" s="379"/>
      <c r="GU406" s="379"/>
      <c r="GV406" s="379"/>
      <c r="GW406" s="379"/>
      <c r="GX406" s="379"/>
      <c r="GY406" s="379"/>
      <c r="GZ406" s="379"/>
      <c r="HA406" s="379"/>
      <c r="HB406" s="379"/>
      <c r="HC406" s="379"/>
      <c r="HD406" s="379"/>
      <c r="HE406" s="379"/>
      <c r="HF406" s="379"/>
      <c r="HG406" s="379"/>
      <c r="HH406" s="379"/>
      <c r="HI406" s="379"/>
      <c r="HJ406" s="379"/>
      <c r="HK406" s="379"/>
      <c r="HL406" s="379"/>
      <c r="HM406" s="379"/>
      <c r="HN406" s="379"/>
      <c r="HO406" s="379"/>
      <c r="HP406" s="379"/>
      <c r="HQ406" s="379"/>
      <c r="HR406" s="379"/>
      <c r="HS406" s="379"/>
      <c r="HT406" s="379"/>
      <c r="HU406" s="379"/>
      <c r="HV406" s="379"/>
      <c r="HW406" s="379"/>
      <c r="HX406" s="379"/>
      <c r="HY406" s="379"/>
      <c r="HZ406" s="379"/>
      <c r="IA406" s="379"/>
      <c r="IB406" s="379"/>
      <c r="IC406" s="379"/>
      <c r="ID406" s="379"/>
      <c r="IE406" s="379"/>
      <c r="IF406" s="379"/>
      <c r="IG406" s="379"/>
      <c r="IH406" s="379"/>
      <c r="II406" s="379"/>
      <c r="IJ406" s="379"/>
      <c r="IK406" s="379"/>
      <c r="IL406" s="379"/>
      <c r="IM406" s="379"/>
      <c r="IN406" s="379"/>
      <c r="IO406" s="379"/>
      <c r="IP406" s="379"/>
      <c r="IQ406" s="379"/>
      <c r="IR406" s="379"/>
      <c r="IS406" s="379"/>
      <c r="IT406" s="379"/>
      <c r="IU406" s="379"/>
      <c r="IV406" s="379"/>
      <c r="IW406" s="379"/>
      <c r="IX406" s="379"/>
      <c r="IY406" s="379"/>
      <c r="IZ406" s="379"/>
      <c r="JA406" s="379"/>
      <c r="JB406" s="379"/>
      <c r="JC406" s="379"/>
      <c r="JD406" s="379"/>
      <c r="JE406" s="379"/>
      <c r="JF406" s="379"/>
      <c r="JG406" s="379"/>
      <c r="JH406" s="379"/>
      <c r="JI406" s="379"/>
      <c r="JJ406" s="379"/>
      <c r="JK406" s="379"/>
      <c r="JL406" s="379"/>
      <c r="JM406" s="379"/>
      <c r="JN406" s="379"/>
      <c r="JO406" s="379"/>
      <c r="JP406" s="379"/>
      <c r="JQ406" s="379"/>
      <c r="JR406" s="379"/>
      <c r="JS406" s="379"/>
      <c r="JT406" s="379"/>
      <c r="JU406" s="379"/>
      <c r="JV406" s="379"/>
      <c r="JW406" s="379"/>
      <c r="JX406" s="379"/>
      <c r="JY406" s="379"/>
      <c r="JZ406" s="379"/>
      <c r="KA406" s="379"/>
      <c r="KB406" s="379"/>
      <c r="KC406" s="379"/>
      <c r="KD406" s="379"/>
      <c r="KE406" s="379"/>
      <c r="KF406" s="379"/>
      <c r="KG406" s="379"/>
      <c r="KH406" s="379"/>
      <c r="KI406" s="379"/>
      <c r="KJ406" s="379"/>
      <c r="KK406" s="379"/>
      <c r="KL406" s="379"/>
      <c r="KM406" s="379"/>
      <c r="KN406" s="379"/>
      <c r="KO406" s="379"/>
      <c r="KP406" s="379"/>
      <c r="KQ406" s="379"/>
      <c r="KR406" s="379"/>
      <c r="KS406" s="379"/>
      <c r="KT406" s="379"/>
      <c r="KU406" s="379"/>
      <c r="KV406" s="379"/>
      <c r="KW406" s="379"/>
      <c r="KX406" s="379"/>
      <c r="KY406" s="379"/>
      <c r="KZ406" s="379"/>
      <c r="LA406" s="379"/>
      <c r="LB406" s="379"/>
      <c r="LC406" s="379"/>
      <c r="LD406" s="379"/>
      <c r="LE406" s="379"/>
      <c r="LF406" s="379"/>
      <c r="LG406" s="379"/>
      <c r="LH406" s="379"/>
      <c r="LI406" s="379"/>
      <c r="LJ406" s="379"/>
      <c r="LK406" s="379"/>
      <c r="LL406" s="379"/>
      <c r="LM406" s="379"/>
      <c r="LN406" s="379"/>
      <c r="LO406" s="379"/>
      <c r="LP406" s="379"/>
      <c r="LQ406" s="379"/>
      <c r="LR406" s="379"/>
      <c r="LS406" s="379"/>
      <c r="LT406" s="379"/>
      <c r="LU406" s="379"/>
      <c r="LV406" s="379"/>
      <c r="LW406" s="379"/>
      <c r="LX406" s="379"/>
      <c r="LY406" s="379"/>
      <c r="LZ406" s="379"/>
      <c r="MA406" s="379"/>
      <c r="MB406" s="379"/>
      <c r="MC406" s="379"/>
      <c r="MD406" s="379"/>
      <c r="ME406" s="379"/>
      <c r="MF406" s="379"/>
      <c r="MG406" s="379"/>
      <c r="MH406" s="379"/>
      <c r="MI406" s="379"/>
      <c r="MJ406" s="379"/>
      <c r="MK406" s="379"/>
      <c r="ML406" s="379"/>
      <c r="MM406" s="379"/>
      <c r="MN406" s="379"/>
      <c r="MO406" s="379"/>
      <c r="MP406" s="379"/>
      <c r="MQ406" s="379"/>
      <c r="MR406" s="379"/>
      <c r="MS406" s="379"/>
      <c r="MT406" s="379"/>
      <c r="MU406" s="379"/>
      <c r="MV406" s="379"/>
      <c r="MW406" s="379"/>
      <c r="MX406" s="379"/>
      <c r="MY406" s="379"/>
      <c r="MZ406" s="379"/>
      <c r="NA406" s="379"/>
      <c r="NB406" s="379"/>
      <c r="NC406" s="379"/>
      <c r="ND406" s="379"/>
      <c r="NE406" s="379"/>
      <c r="NF406" s="379"/>
      <c r="NG406" s="379"/>
      <c r="NH406" s="379"/>
      <c r="NI406" s="379"/>
      <c r="NJ406" s="379"/>
      <c r="NK406" s="379"/>
      <c r="NL406" s="379"/>
      <c r="NM406" s="379"/>
      <c r="NN406" s="379"/>
      <c r="NO406" s="379"/>
      <c r="NP406" s="379"/>
      <c r="NQ406" s="379"/>
      <c r="NR406" s="379"/>
      <c r="NS406" s="379"/>
      <c r="NT406" s="379"/>
      <c r="NU406" s="379"/>
      <c r="NV406" s="379"/>
      <c r="NW406" s="379"/>
      <c r="NX406" s="379"/>
      <c r="NY406" s="379"/>
      <c r="NZ406" s="379"/>
      <c r="OA406" s="379"/>
      <c r="OB406" s="379"/>
      <c r="OC406" s="379"/>
      <c r="OD406" s="379"/>
      <c r="OE406" s="379"/>
      <c r="OF406" s="379"/>
      <c r="OG406" s="379"/>
      <c r="OH406" s="379"/>
      <c r="OI406" s="379"/>
      <c r="OJ406" s="379"/>
      <c r="OK406" s="379"/>
      <c r="OL406" s="379"/>
      <c r="OM406" s="379"/>
      <c r="ON406" s="379"/>
      <c r="OO406" s="379"/>
      <c r="OP406" s="379"/>
      <c r="OQ406" s="379"/>
      <c r="OR406" s="379"/>
      <c r="OS406" s="379"/>
      <c r="OT406" s="379"/>
      <c r="OU406" s="379"/>
      <c r="OV406" s="379"/>
      <c r="OW406" s="379"/>
      <c r="OX406" s="379"/>
      <c r="OY406" s="379"/>
      <c r="OZ406" s="379"/>
      <c r="PA406" s="379"/>
      <c r="PB406" s="379"/>
      <c r="PC406" s="379"/>
      <c r="PD406" s="379"/>
      <c r="PE406" s="379"/>
      <c r="PF406" s="379"/>
      <c r="PG406" s="379"/>
      <c r="PH406" s="379"/>
      <c r="PI406" s="379"/>
      <c r="PJ406" s="379"/>
      <c r="PK406" s="379"/>
      <c r="PL406" s="379"/>
      <c r="PM406" s="379"/>
      <c r="PN406" s="379"/>
      <c r="PO406" s="379"/>
      <c r="PP406" s="379"/>
      <c r="PQ406" s="379"/>
      <c r="PR406" s="379"/>
      <c r="PS406" s="379"/>
      <c r="PT406" s="379"/>
      <c r="PU406" s="379"/>
      <c r="PV406" s="379"/>
      <c r="PW406" s="379"/>
      <c r="PX406" s="379"/>
      <c r="PY406" s="379"/>
      <c r="PZ406" s="379"/>
      <c r="QA406" s="379"/>
      <c r="QB406" s="379"/>
      <c r="QC406" s="379"/>
      <c r="QD406" s="379"/>
      <c r="QE406" s="379"/>
      <c r="QF406" s="379"/>
      <c r="QG406" s="379"/>
      <c r="QH406" s="379"/>
      <c r="QI406" s="379"/>
      <c r="QJ406" s="379"/>
      <c r="QK406" s="379"/>
      <c r="QL406" s="379"/>
      <c r="QM406" s="379"/>
      <c r="QN406" s="379"/>
      <c r="QO406" s="379"/>
      <c r="QP406" s="379"/>
      <c r="QQ406" s="379"/>
      <c r="QR406" s="379"/>
      <c r="QS406" s="379"/>
      <c r="QT406" s="379"/>
      <c r="QU406" s="379"/>
      <c r="QV406" s="379"/>
      <c r="QW406" s="379"/>
      <c r="QX406" s="379"/>
      <c r="QY406" s="379"/>
      <c r="QZ406" s="379"/>
      <c r="RA406" s="379"/>
      <c r="RB406" s="379"/>
      <c r="RC406" s="379"/>
      <c r="RD406" s="379"/>
      <c r="RE406" s="379"/>
      <c r="RF406" s="379"/>
      <c r="RG406" s="379"/>
      <c r="RH406" s="379"/>
      <c r="RI406" s="379"/>
      <c r="RJ406" s="379"/>
      <c r="RK406" s="379"/>
      <c r="RL406" s="379"/>
      <c r="RM406" s="379"/>
      <c r="RN406" s="379"/>
      <c r="RO406" s="379"/>
      <c r="RP406" s="379"/>
      <c r="RQ406" s="379"/>
      <c r="RR406" s="379"/>
      <c r="RS406" s="379"/>
      <c r="RT406" s="379"/>
      <c r="RU406" s="379"/>
      <c r="RV406" s="379"/>
      <c r="RW406" s="379"/>
      <c r="RX406" s="379"/>
      <c r="RY406" s="379"/>
      <c r="RZ406" s="379"/>
      <c r="SA406" s="379"/>
      <c r="SB406" s="379"/>
      <c r="SC406" s="379"/>
      <c r="SD406" s="379"/>
      <c r="SE406" s="379"/>
      <c r="SF406" s="379"/>
      <c r="SG406" s="379"/>
      <c r="SH406" s="379"/>
      <c r="SI406" s="379"/>
      <c r="SJ406" s="379"/>
      <c r="SK406" s="379"/>
      <c r="SL406" s="379"/>
      <c r="SM406" s="379"/>
      <c r="SN406" s="379"/>
      <c r="SO406" s="379"/>
      <c r="SP406" s="379"/>
      <c r="SQ406" s="379"/>
      <c r="SR406" s="379"/>
      <c r="SS406" s="379"/>
      <c r="ST406" s="379"/>
      <c r="SU406" s="379"/>
      <c r="SV406" s="379"/>
      <c r="SW406" s="379"/>
      <c r="SX406" s="379"/>
      <c r="SY406" s="379"/>
      <c r="SZ406" s="379"/>
      <c r="TA406" s="379"/>
      <c r="TB406" s="379"/>
      <c r="TC406" s="379"/>
      <c r="TD406" s="379"/>
      <c r="TE406" s="379"/>
      <c r="TF406" s="379"/>
      <c r="TG406" s="379"/>
      <c r="TH406" s="379"/>
      <c r="TI406" s="379"/>
      <c r="TJ406" s="379"/>
      <c r="TK406" s="379"/>
      <c r="TL406" s="379"/>
      <c r="TM406" s="379"/>
      <c r="TN406" s="379"/>
      <c r="TO406" s="379"/>
      <c r="TP406" s="379"/>
      <c r="TQ406" s="379"/>
      <c r="TR406" s="379"/>
      <c r="TS406" s="379"/>
      <c r="TT406" s="379"/>
      <c r="TU406" s="379"/>
      <c r="TV406" s="379"/>
      <c r="TW406" s="379"/>
      <c r="TX406" s="379"/>
      <c r="TY406" s="379"/>
      <c r="TZ406" s="379"/>
      <c r="UA406" s="379"/>
      <c r="UB406" s="379"/>
      <c r="UC406" s="379"/>
      <c r="UD406" s="379"/>
      <c r="UE406" s="379"/>
      <c r="UF406" s="379"/>
      <c r="UG406" s="379"/>
      <c r="UH406" s="379"/>
      <c r="UI406" s="379"/>
      <c r="UJ406" s="379"/>
      <c r="UK406" s="379"/>
      <c r="UL406" s="379"/>
      <c r="UM406" s="379"/>
      <c r="UN406" s="379"/>
      <c r="UO406" s="379"/>
      <c r="UP406" s="379"/>
      <c r="UQ406" s="379"/>
      <c r="UR406" s="379"/>
      <c r="US406" s="379"/>
      <c r="UT406" s="379"/>
      <c r="UU406" s="379"/>
      <c r="UV406" s="379"/>
      <c r="UW406" s="379"/>
      <c r="UX406" s="379"/>
      <c r="UY406" s="379"/>
      <c r="UZ406" s="379"/>
      <c r="VA406" s="379"/>
      <c r="VB406" s="379"/>
      <c r="VC406" s="379"/>
      <c r="VD406" s="379"/>
      <c r="VE406" s="379"/>
      <c r="VF406" s="379"/>
      <c r="VG406" s="379"/>
      <c r="VH406" s="379"/>
      <c r="VI406" s="379"/>
      <c r="VJ406" s="379"/>
      <c r="VK406" s="379"/>
      <c r="VL406" s="379"/>
      <c r="VM406" s="379"/>
      <c r="VN406" s="379"/>
      <c r="VO406" s="379"/>
      <c r="VP406" s="379"/>
      <c r="VQ406" s="379"/>
      <c r="VR406" s="379"/>
      <c r="VS406" s="379"/>
      <c r="VT406" s="379"/>
      <c r="VU406" s="379"/>
      <c r="VV406" s="379"/>
      <c r="VW406" s="379"/>
      <c r="VX406" s="379"/>
      <c r="VY406" s="379"/>
      <c r="VZ406" s="379"/>
      <c r="WA406" s="379"/>
      <c r="WB406" s="379"/>
      <c r="WC406" s="379"/>
      <c r="WD406" s="379"/>
      <c r="WE406" s="379"/>
      <c r="WF406" s="379"/>
      <c r="WG406" s="379"/>
      <c r="WH406" s="379"/>
      <c r="WI406" s="379"/>
      <c r="WJ406" s="379"/>
      <c r="WK406" s="379"/>
      <c r="WL406" s="379"/>
      <c r="WM406" s="379"/>
      <c r="WN406" s="379"/>
      <c r="WO406" s="379"/>
      <c r="WP406" s="379"/>
      <c r="WQ406" s="379"/>
      <c r="WR406" s="379"/>
      <c r="WS406" s="379"/>
      <c r="WT406" s="379"/>
      <c r="WU406" s="379"/>
      <c r="WV406" s="379"/>
      <c r="WW406" s="379"/>
      <c r="WX406" s="379"/>
      <c r="WY406" s="379"/>
      <c r="WZ406" s="379"/>
      <c r="XA406" s="379"/>
      <c r="XB406" s="379"/>
      <c r="XC406" s="379"/>
      <c r="XD406" s="379"/>
      <c r="XE406" s="379"/>
      <c r="XF406" s="379"/>
      <c r="XG406" s="379"/>
      <c r="XH406" s="379"/>
      <c r="XI406" s="379"/>
      <c r="XJ406" s="379"/>
      <c r="XK406" s="379"/>
      <c r="XL406" s="379"/>
      <c r="XM406" s="379"/>
      <c r="XN406" s="379"/>
      <c r="XO406" s="379"/>
      <c r="XP406" s="379"/>
      <c r="XQ406" s="379"/>
      <c r="XR406" s="379"/>
      <c r="XS406" s="379"/>
      <c r="XT406" s="379"/>
      <c r="XU406" s="379"/>
      <c r="XV406" s="379"/>
      <c r="XW406" s="379"/>
      <c r="XX406" s="379"/>
      <c r="XY406" s="379"/>
      <c r="XZ406" s="379"/>
      <c r="YA406" s="379"/>
      <c r="YB406" s="379"/>
      <c r="YC406" s="379"/>
      <c r="YD406" s="379"/>
      <c r="YE406" s="379"/>
      <c r="YF406" s="379"/>
      <c r="YG406" s="379"/>
      <c r="YH406" s="379"/>
      <c r="YI406" s="379"/>
      <c r="YJ406" s="379"/>
      <c r="YK406" s="379"/>
      <c r="YL406" s="379"/>
      <c r="YM406" s="379"/>
      <c r="YN406" s="379"/>
      <c r="YO406" s="379"/>
      <c r="YP406" s="379"/>
      <c r="YQ406" s="379"/>
      <c r="YR406" s="379"/>
      <c r="YS406" s="379"/>
      <c r="YT406" s="379"/>
      <c r="YU406" s="379"/>
      <c r="YV406" s="379"/>
      <c r="YW406" s="379"/>
      <c r="YX406" s="379"/>
      <c r="YY406" s="379"/>
      <c r="YZ406" s="379"/>
      <c r="ZA406" s="379"/>
      <c r="ZB406" s="379"/>
      <c r="ZC406" s="379"/>
      <c r="ZD406" s="379"/>
      <c r="ZE406" s="379"/>
      <c r="ZF406" s="379"/>
      <c r="ZG406" s="379"/>
      <c r="ZH406" s="379"/>
      <c r="ZI406" s="379"/>
      <c r="ZJ406" s="379"/>
      <c r="ZK406" s="379"/>
      <c r="ZL406" s="379"/>
      <c r="ZM406" s="379"/>
      <c r="ZN406" s="379"/>
      <c r="ZO406" s="379"/>
      <c r="ZP406" s="379"/>
      <c r="ZQ406" s="379"/>
      <c r="ZR406" s="379"/>
      <c r="ZS406" s="379"/>
      <c r="ZT406" s="379"/>
      <c r="ZU406" s="379"/>
      <c r="ZV406" s="379"/>
      <c r="ZW406" s="379"/>
      <c r="ZX406" s="379"/>
      <c r="ZY406" s="379"/>
      <c r="ZZ406" s="379"/>
      <c r="AAA406" s="379"/>
      <c r="AAB406" s="379"/>
      <c r="AAC406" s="379"/>
      <c r="AAD406" s="379"/>
      <c r="AAE406" s="379"/>
      <c r="AAF406" s="379"/>
      <c r="AAG406" s="379"/>
      <c r="AAH406" s="379"/>
      <c r="AAI406" s="379"/>
      <c r="AAJ406" s="379"/>
      <c r="AAK406" s="379"/>
      <c r="AAL406" s="379"/>
      <c r="AAM406" s="379"/>
      <c r="AAN406" s="379"/>
      <c r="AAO406" s="379"/>
      <c r="AAP406" s="379"/>
      <c r="AAQ406" s="379"/>
      <c r="AAR406" s="379"/>
      <c r="AAS406" s="379"/>
      <c r="AAT406" s="379"/>
      <c r="AAU406" s="379"/>
      <c r="AAV406" s="379"/>
      <c r="AAW406" s="379"/>
      <c r="AAX406" s="379"/>
      <c r="AAY406" s="379"/>
      <c r="AAZ406" s="379"/>
      <c r="ABA406" s="379"/>
      <c r="ABB406" s="379"/>
      <c r="ABC406" s="379"/>
      <c r="ABD406" s="379"/>
      <c r="ABE406" s="379"/>
      <c r="ABF406" s="379"/>
      <c r="ABG406" s="379"/>
      <c r="ABH406" s="379"/>
      <c r="ABI406" s="379"/>
      <c r="ABJ406" s="379"/>
      <c r="ABK406" s="379"/>
      <c r="ABL406" s="379"/>
      <c r="ABM406" s="379"/>
      <c r="ABN406" s="379"/>
      <c r="ABO406" s="379"/>
      <c r="ABP406" s="379"/>
      <c r="ABQ406" s="379"/>
      <c r="ABR406" s="379"/>
      <c r="ABS406" s="379"/>
      <c r="ABT406" s="379"/>
      <c r="ABU406" s="379"/>
      <c r="ABV406" s="379"/>
      <c r="ABW406" s="379"/>
      <c r="ABX406" s="379"/>
      <c r="ABY406" s="379"/>
      <c r="ABZ406" s="379"/>
      <c r="ACA406" s="379"/>
      <c r="ACB406" s="379"/>
      <c r="ACC406" s="379"/>
      <c r="ACD406" s="379"/>
      <c r="ACE406" s="379"/>
      <c r="ACF406" s="379"/>
      <c r="ACG406" s="379"/>
      <c r="ACH406" s="379"/>
      <c r="ACI406" s="379"/>
      <c r="ACJ406" s="379"/>
      <c r="ACK406" s="379"/>
      <c r="ACL406" s="379"/>
      <c r="ACM406" s="379"/>
      <c r="ACN406" s="379"/>
      <c r="ACO406" s="379"/>
      <c r="ACP406" s="379"/>
      <c r="ACQ406" s="379"/>
      <c r="ACR406" s="379"/>
      <c r="ACS406" s="379"/>
      <c r="ACT406" s="379"/>
      <c r="ACU406" s="379"/>
      <c r="ACV406" s="379"/>
      <c r="ACW406" s="379"/>
      <c r="ACX406" s="379"/>
      <c r="ACY406" s="379"/>
      <c r="ACZ406" s="379"/>
      <c r="ADA406" s="379"/>
      <c r="ADB406" s="379"/>
      <c r="ADC406" s="379"/>
      <c r="ADD406" s="379"/>
      <c r="ADE406" s="379"/>
      <c r="ADF406" s="379"/>
      <c r="ADG406" s="379"/>
      <c r="ADH406" s="379"/>
      <c r="ADI406" s="379"/>
      <c r="ADJ406" s="379"/>
      <c r="ADK406" s="379"/>
      <c r="ADL406" s="379"/>
      <c r="ADM406" s="379"/>
      <c r="ADN406" s="379"/>
      <c r="ADO406" s="379"/>
      <c r="ADP406" s="379"/>
      <c r="ADQ406" s="379"/>
      <c r="ADR406" s="379"/>
      <c r="ADS406" s="379"/>
      <c r="ADT406" s="379"/>
      <c r="ADU406" s="379"/>
      <c r="ADV406" s="379"/>
      <c r="ADW406" s="379"/>
      <c r="ADX406" s="379"/>
      <c r="ADY406" s="379"/>
      <c r="ADZ406" s="379"/>
      <c r="AEA406" s="379"/>
      <c r="AEB406" s="379"/>
      <c r="AEC406" s="379"/>
      <c r="AED406" s="379"/>
      <c r="AEE406" s="379"/>
      <c r="AEF406" s="379"/>
      <c r="AEG406" s="379"/>
      <c r="AEH406" s="379"/>
      <c r="AEI406" s="379"/>
      <c r="AEJ406" s="379"/>
      <c r="AEK406" s="379"/>
      <c r="AEL406" s="379"/>
      <c r="AEM406" s="379"/>
      <c r="AEN406" s="379"/>
      <c r="AEO406" s="379"/>
      <c r="AEP406" s="379"/>
      <c r="AEQ406" s="379"/>
      <c r="AER406" s="379"/>
      <c r="AES406" s="379"/>
      <c r="AET406" s="379"/>
      <c r="AEU406" s="379"/>
      <c r="AEV406" s="379"/>
      <c r="AEW406" s="379"/>
      <c r="AEX406" s="379"/>
      <c r="AEY406" s="379"/>
      <c r="AEZ406" s="379"/>
      <c r="AFA406" s="379"/>
      <c r="AFB406" s="379"/>
      <c r="AFC406" s="379"/>
      <c r="AFD406" s="379"/>
      <c r="AFE406" s="379"/>
      <c r="AFF406" s="379"/>
      <c r="AFG406" s="379"/>
      <c r="AFH406" s="379"/>
      <c r="AFI406" s="379"/>
      <c r="AFJ406" s="379"/>
      <c r="AFK406" s="379"/>
      <c r="AFL406" s="379"/>
      <c r="AFM406" s="379"/>
      <c r="AFN406" s="379"/>
      <c r="AFO406" s="379"/>
      <c r="AFP406" s="379"/>
      <c r="AFQ406" s="379"/>
      <c r="AFR406" s="379"/>
      <c r="AFS406" s="379"/>
      <c r="AFT406" s="379"/>
      <c r="AFU406" s="379"/>
      <c r="AFV406" s="379"/>
      <c r="AFW406" s="379"/>
      <c r="AFX406" s="379"/>
      <c r="AFY406" s="379"/>
      <c r="AFZ406" s="379"/>
      <c r="AGA406" s="379"/>
      <c r="AGB406" s="379"/>
      <c r="AGC406" s="379"/>
      <c r="AGD406" s="379"/>
      <c r="AGE406" s="379"/>
      <c r="AGF406" s="379"/>
      <c r="AGG406" s="379"/>
      <c r="AGH406" s="379"/>
      <c r="AGI406" s="379"/>
      <c r="AGJ406" s="379"/>
      <c r="AGK406" s="379"/>
      <c r="AGL406" s="379"/>
      <c r="AGM406" s="379"/>
      <c r="AGN406" s="379"/>
      <c r="AGO406" s="379"/>
      <c r="AGP406" s="379"/>
      <c r="AGQ406" s="379"/>
      <c r="AGR406" s="379"/>
      <c r="AGS406" s="379"/>
      <c r="AGT406" s="379"/>
      <c r="AGU406" s="379"/>
      <c r="AGV406" s="379"/>
      <c r="AGW406" s="379"/>
      <c r="AGX406" s="379"/>
      <c r="AGY406" s="379"/>
      <c r="AGZ406" s="379"/>
      <c r="AHA406" s="379"/>
      <c r="AHB406" s="379"/>
      <c r="AHC406" s="379"/>
      <c r="AHD406" s="379"/>
      <c r="AHE406" s="379"/>
      <c r="AHF406" s="379"/>
      <c r="AHG406" s="379"/>
      <c r="AHH406" s="379"/>
      <c r="AHI406" s="379"/>
      <c r="AHJ406" s="379"/>
      <c r="AHK406" s="379"/>
      <c r="AHL406" s="379"/>
      <c r="AHM406" s="379"/>
      <c r="AHN406" s="379"/>
      <c r="AHO406" s="379"/>
      <c r="AHP406" s="379"/>
      <c r="AHQ406" s="379"/>
      <c r="AHR406" s="379"/>
      <c r="AHS406" s="379"/>
      <c r="AHT406" s="379"/>
      <c r="AHU406" s="379"/>
      <c r="AHV406" s="379"/>
      <c r="AHW406" s="379"/>
      <c r="AHX406" s="379"/>
      <c r="AHY406" s="379"/>
      <c r="AHZ406" s="379"/>
      <c r="AIA406" s="379"/>
      <c r="AIB406" s="379"/>
      <c r="AIC406" s="379"/>
      <c r="AID406" s="379"/>
      <c r="AIE406" s="379"/>
      <c r="AIF406" s="379"/>
      <c r="AIG406" s="379"/>
      <c r="AIH406" s="379"/>
      <c r="AII406" s="379"/>
      <c r="AIJ406" s="379"/>
      <c r="AIK406" s="379"/>
      <c r="AIL406" s="379"/>
      <c r="AIM406" s="379"/>
      <c r="AIN406" s="379"/>
      <c r="AIO406" s="379"/>
      <c r="AIP406" s="379"/>
      <c r="AIQ406" s="379"/>
      <c r="AIR406" s="379"/>
      <c r="AIS406" s="379"/>
      <c r="AIT406" s="379"/>
      <c r="AIU406" s="379"/>
      <c r="AIV406" s="379"/>
      <c r="AIW406" s="379"/>
      <c r="AIX406" s="379"/>
      <c r="AIY406" s="379"/>
      <c r="AIZ406" s="379"/>
      <c r="AJA406" s="379"/>
      <c r="AJB406" s="379"/>
      <c r="AJC406" s="379"/>
      <c r="AJD406" s="379"/>
      <c r="AJE406" s="379"/>
      <c r="AJF406" s="379"/>
      <c r="AJG406" s="379"/>
      <c r="AJH406" s="379"/>
      <c r="AJI406" s="379"/>
      <c r="AJJ406" s="379"/>
      <c r="AJK406" s="379"/>
      <c r="AJL406" s="379"/>
      <c r="AJM406" s="379"/>
      <c r="AJN406" s="379"/>
      <c r="AJO406" s="379"/>
      <c r="AJP406" s="379"/>
      <c r="AJQ406" s="379"/>
      <c r="AJR406" s="379"/>
      <c r="AJS406" s="379"/>
      <c r="AJT406" s="379"/>
      <c r="AJU406" s="379"/>
      <c r="AJV406" s="379"/>
      <c r="AJW406" s="379"/>
      <c r="AJX406" s="379"/>
      <c r="AJY406" s="379"/>
      <c r="AJZ406" s="379"/>
      <c r="AKA406" s="379"/>
      <c r="AKB406" s="379"/>
      <c r="AKC406" s="379"/>
      <c r="AKD406" s="379"/>
      <c r="AKE406" s="379"/>
      <c r="AKF406" s="379"/>
      <c r="AKG406" s="379"/>
      <c r="AKH406" s="379"/>
      <c r="AKI406" s="379"/>
      <c r="AKJ406" s="379"/>
      <c r="AKK406" s="379"/>
      <c r="AKL406" s="379"/>
      <c r="AKM406" s="379"/>
      <c r="AKN406" s="379"/>
      <c r="AKO406" s="379"/>
      <c r="AKP406" s="379"/>
      <c r="AKQ406" s="379"/>
      <c r="AKR406" s="379"/>
      <c r="AKS406" s="379"/>
      <c r="AKT406" s="379"/>
      <c r="AKU406" s="379"/>
      <c r="AKV406" s="379"/>
      <c r="AKW406" s="379"/>
      <c r="AKX406" s="379"/>
      <c r="AKY406" s="379"/>
      <c r="AKZ406" s="379"/>
      <c r="ALA406" s="379"/>
      <c r="ALB406" s="379"/>
      <c r="ALC406" s="379"/>
      <c r="ALD406" s="379"/>
      <c r="ALE406" s="379"/>
      <c r="ALF406" s="379"/>
      <c r="ALG406" s="379"/>
      <c r="ALH406" s="379"/>
      <c r="ALI406" s="379"/>
      <c r="ALJ406" s="379"/>
      <c r="ALK406" s="379"/>
      <c r="ALL406" s="379"/>
      <c r="ALM406" s="379"/>
      <c r="ALN406" s="379"/>
      <c r="ALO406" s="379"/>
      <c r="ALP406" s="379"/>
      <c r="ALQ406" s="379"/>
      <c r="ALR406" s="379"/>
      <c r="ALS406" s="379"/>
      <c r="ALT406" s="379"/>
      <c r="ALU406" s="379"/>
      <c r="ALV406" s="379"/>
      <c r="ALW406" s="379"/>
      <c r="ALX406" s="379"/>
      <c r="ALY406" s="379"/>
      <c r="ALZ406" s="379"/>
      <c r="AMA406" s="379"/>
      <c r="AMB406" s="379"/>
      <c r="AMC406" s="379"/>
      <c r="AMD406" s="379"/>
      <c r="AME406" s="379"/>
      <c r="AMF406" s="379"/>
      <c r="AMG406" s="379"/>
      <c r="AMH406" s="379"/>
      <c r="AMI406" s="379"/>
      <c r="AMJ406" s="379"/>
      <c r="AMK406" s="379"/>
      <c r="AML406" s="379"/>
      <c r="AMM406" s="379"/>
      <c r="AMN406" s="379"/>
      <c r="AMO406" s="379"/>
      <c r="AMP406" s="379"/>
      <c r="AMQ406" s="379"/>
      <c r="AMR406" s="379"/>
      <c r="AMS406" s="379"/>
      <c r="AMT406" s="379"/>
      <c r="AMU406" s="379"/>
      <c r="AMV406" s="379"/>
      <c r="AMW406" s="379"/>
      <c r="AMX406" s="379"/>
      <c r="AMY406" s="379"/>
      <c r="AMZ406" s="379"/>
      <c r="ANA406" s="379"/>
      <c r="ANB406" s="379"/>
      <c r="ANC406" s="379"/>
      <c r="AND406" s="379"/>
      <c r="ANE406" s="379"/>
      <c r="ANF406" s="379"/>
      <c r="ANG406" s="379"/>
      <c r="ANH406" s="379"/>
    </row>
    <row r="407" spans="1:1048" s="343" customFormat="1" ht="13.2" x14ac:dyDescent="0.25">
      <c r="A407" s="388">
        <v>45934</v>
      </c>
      <c r="B407" s="389">
        <v>0</v>
      </c>
      <c r="C407" s="389">
        <v>0.16900000000000001</v>
      </c>
      <c r="D407" s="390">
        <v>5.8999999999999997E-2</v>
      </c>
      <c r="E407" s="469">
        <v>7.5999999999999998E-2</v>
      </c>
      <c r="F407" s="479">
        <v>45965</v>
      </c>
      <c r="G407" s="470">
        <v>0</v>
      </c>
      <c r="H407" s="471">
        <v>0.13700000000000001</v>
      </c>
      <c r="I407" s="470">
        <v>0.156</v>
      </c>
      <c r="J407" s="482">
        <v>0.08</v>
      </c>
      <c r="K407" s="408">
        <v>45995</v>
      </c>
      <c r="L407" s="406">
        <v>0.2</v>
      </c>
      <c r="M407" s="406">
        <v>0.193</v>
      </c>
      <c r="N407" s="406">
        <v>0.216</v>
      </c>
      <c r="O407" s="464">
        <v>0.216</v>
      </c>
      <c r="P407" s="492">
        <v>46026</v>
      </c>
      <c r="Q407" s="520">
        <v>13</v>
      </c>
      <c r="R407" s="520">
        <v>0.16900000000000001</v>
      </c>
      <c r="S407" s="520">
        <v>0.26200000000000001</v>
      </c>
      <c r="T407" s="536">
        <v>0.17599999999999999</v>
      </c>
      <c r="U407" s="541">
        <v>46057</v>
      </c>
      <c r="V407" s="440">
        <v>59.6</v>
      </c>
      <c r="W407" s="440">
        <v>4.5620000000000003</v>
      </c>
      <c r="X407" s="530">
        <v>1.2110000000000001</v>
      </c>
      <c r="Y407" s="567">
        <v>0.374</v>
      </c>
      <c r="Z407" s="449">
        <v>46085</v>
      </c>
      <c r="AA407" s="441">
        <v>19.2</v>
      </c>
      <c r="AB407" s="442">
        <v>1.9690000000000001</v>
      </c>
      <c r="AC407" s="442">
        <v>0.60699999999999998</v>
      </c>
      <c r="AD407" s="455">
        <v>0.68400000000000005</v>
      </c>
      <c r="AE407" s="439">
        <v>46116</v>
      </c>
      <c r="AF407" s="440">
        <v>0</v>
      </c>
      <c r="AG407" s="440">
        <v>1.3740000000000001</v>
      </c>
      <c r="AH407" s="592">
        <v>0.54400000000000004</v>
      </c>
      <c r="AI407" s="592">
        <v>0.59099999999999997</v>
      </c>
      <c r="AJ407" s="443"/>
      <c r="AK407" s="444"/>
      <c r="AL407" s="445"/>
      <c r="AM407" s="445"/>
      <c r="AN407" s="445"/>
      <c r="AO407" s="446"/>
      <c r="AP407" s="447"/>
      <c r="AQ407" s="448"/>
      <c r="AR407" s="453"/>
      <c r="AS407" s="617"/>
      <c r="AT407" s="449"/>
      <c r="AU407" s="430"/>
      <c r="AV407" s="431"/>
      <c r="AW407" s="431"/>
      <c r="AX407" s="450"/>
      <c r="AY407" s="439"/>
      <c r="AZ407" s="381"/>
      <c r="BA407" s="381"/>
      <c r="BB407" s="383"/>
      <c r="BC407" s="383"/>
      <c r="BD407" s="449"/>
      <c r="BE407" s="430"/>
      <c r="BF407" s="441"/>
      <c r="BG407" s="441"/>
      <c r="BH407" s="624"/>
      <c r="BI407" s="379"/>
      <c r="BJ407" s="379"/>
      <c r="BK407" s="379"/>
      <c r="BL407" s="380"/>
      <c r="BM407" s="379"/>
      <c r="BN407" s="379"/>
      <c r="BO407" s="379"/>
      <c r="BP407" s="379"/>
      <c r="BQ407" s="379"/>
      <c r="BR407" s="379"/>
      <c r="BS407" s="379"/>
      <c r="BT407" s="379"/>
      <c r="BU407" s="379"/>
      <c r="BV407" s="379"/>
      <c r="BW407" s="379"/>
      <c r="BX407" s="379"/>
      <c r="BY407" s="379"/>
      <c r="BZ407" s="379"/>
      <c r="CA407" s="379"/>
      <c r="CB407" s="379"/>
      <c r="CC407" s="379"/>
      <c r="CD407" s="379"/>
      <c r="CE407" s="379"/>
      <c r="CF407" s="379"/>
      <c r="CG407" s="379"/>
      <c r="CH407" s="379"/>
      <c r="CI407" s="379"/>
      <c r="CJ407" s="379"/>
      <c r="CK407" s="379"/>
      <c r="CL407" s="379"/>
      <c r="CM407" s="379"/>
      <c r="CN407" s="379"/>
      <c r="CO407" s="379"/>
      <c r="CP407" s="379"/>
      <c r="CQ407" s="379"/>
      <c r="CR407" s="379"/>
      <c r="CS407" s="379"/>
      <c r="CT407" s="379"/>
      <c r="CU407" s="379"/>
      <c r="CV407" s="379"/>
      <c r="CW407" s="379"/>
      <c r="CX407" s="379"/>
      <c r="CY407" s="379"/>
      <c r="CZ407" s="379"/>
      <c r="DA407" s="379"/>
      <c r="DB407" s="379"/>
      <c r="DC407" s="379"/>
      <c r="DD407" s="379"/>
      <c r="DE407" s="379"/>
      <c r="DF407" s="379"/>
      <c r="DG407" s="379"/>
      <c r="DH407" s="379"/>
      <c r="DI407" s="379"/>
      <c r="DJ407" s="379"/>
      <c r="DK407" s="379"/>
      <c r="DL407" s="379"/>
      <c r="DM407" s="379"/>
      <c r="DN407" s="379"/>
      <c r="DO407" s="379"/>
      <c r="DP407" s="379"/>
      <c r="DQ407" s="379"/>
      <c r="DR407" s="379"/>
      <c r="DS407" s="379"/>
      <c r="DT407" s="379"/>
      <c r="DU407" s="379"/>
      <c r="DV407" s="379"/>
      <c r="DW407" s="379"/>
      <c r="DX407" s="379"/>
      <c r="DY407" s="379"/>
      <c r="DZ407" s="379"/>
      <c r="EA407" s="379"/>
      <c r="EB407" s="379"/>
      <c r="EC407" s="379"/>
      <c r="ED407" s="379"/>
      <c r="EE407" s="379"/>
      <c r="EF407" s="379"/>
      <c r="EG407" s="379"/>
      <c r="EH407" s="379"/>
      <c r="EI407" s="379"/>
      <c r="EJ407" s="379"/>
      <c r="EK407" s="379"/>
      <c r="EL407" s="379"/>
      <c r="EM407" s="379"/>
      <c r="EN407" s="379"/>
      <c r="EO407" s="379"/>
      <c r="EP407" s="379"/>
      <c r="EQ407" s="379"/>
      <c r="ER407" s="379"/>
      <c r="ES407" s="379"/>
      <c r="ET407" s="379"/>
      <c r="EU407" s="379"/>
      <c r="EV407" s="379"/>
      <c r="EW407" s="379"/>
      <c r="EX407" s="379"/>
      <c r="EY407" s="379"/>
      <c r="EZ407" s="379"/>
      <c r="FA407" s="379"/>
      <c r="FB407" s="379"/>
      <c r="FC407" s="379"/>
      <c r="FD407" s="379"/>
      <c r="FE407" s="379"/>
      <c r="FF407" s="379"/>
      <c r="FG407" s="379"/>
      <c r="FH407" s="379"/>
      <c r="FI407" s="379"/>
      <c r="FJ407" s="379"/>
      <c r="FK407" s="379"/>
      <c r="FL407" s="379"/>
      <c r="FM407" s="379"/>
      <c r="FN407" s="379"/>
      <c r="FO407" s="379"/>
      <c r="FP407" s="379"/>
      <c r="FQ407" s="379"/>
      <c r="FR407" s="379"/>
      <c r="FS407" s="379"/>
      <c r="FT407" s="379"/>
      <c r="FU407" s="379"/>
      <c r="FV407" s="379"/>
      <c r="FW407" s="379"/>
      <c r="FX407" s="379"/>
      <c r="FY407" s="379"/>
      <c r="FZ407" s="379"/>
      <c r="GA407" s="379"/>
      <c r="GB407" s="379"/>
      <c r="GC407" s="379"/>
      <c r="GD407" s="379"/>
      <c r="GE407" s="379"/>
      <c r="GF407" s="379"/>
      <c r="GG407" s="379"/>
      <c r="GH407" s="379"/>
      <c r="GI407" s="379"/>
      <c r="GJ407" s="379"/>
      <c r="GK407" s="379"/>
      <c r="GL407" s="379"/>
      <c r="GM407" s="379"/>
      <c r="GN407" s="379"/>
      <c r="GO407" s="379"/>
      <c r="GP407" s="379"/>
      <c r="GQ407" s="379"/>
      <c r="GR407" s="379"/>
      <c r="GS407" s="379"/>
      <c r="GT407" s="379"/>
      <c r="GU407" s="379"/>
      <c r="GV407" s="379"/>
      <c r="GW407" s="379"/>
      <c r="GX407" s="379"/>
      <c r="GY407" s="379"/>
      <c r="GZ407" s="379"/>
      <c r="HA407" s="379"/>
      <c r="HB407" s="379"/>
      <c r="HC407" s="379"/>
      <c r="HD407" s="379"/>
      <c r="HE407" s="379"/>
      <c r="HF407" s="379"/>
      <c r="HG407" s="379"/>
      <c r="HH407" s="379"/>
      <c r="HI407" s="379"/>
      <c r="HJ407" s="379"/>
      <c r="HK407" s="379"/>
      <c r="HL407" s="379"/>
      <c r="HM407" s="379"/>
      <c r="HN407" s="379"/>
      <c r="HO407" s="379"/>
      <c r="HP407" s="379"/>
      <c r="HQ407" s="379"/>
      <c r="HR407" s="379"/>
      <c r="HS407" s="379"/>
      <c r="HT407" s="379"/>
      <c r="HU407" s="379"/>
      <c r="HV407" s="379"/>
      <c r="HW407" s="379"/>
      <c r="HX407" s="379"/>
      <c r="HY407" s="379"/>
      <c r="HZ407" s="379"/>
      <c r="IA407" s="379"/>
      <c r="IB407" s="379"/>
      <c r="IC407" s="379"/>
      <c r="ID407" s="379"/>
      <c r="IE407" s="379"/>
      <c r="IF407" s="379"/>
      <c r="IG407" s="379"/>
      <c r="IH407" s="379"/>
      <c r="II407" s="379"/>
      <c r="IJ407" s="379"/>
      <c r="IK407" s="379"/>
      <c r="IL407" s="379"/>
      <c r="IM407" s="379"/>
      <c r="IN407" s="379"/>
      <c r="IO407" s="379"/>
      <c r="IP407" s="379"/>
      <c r="IQ407" s="379"/>
      <c r="IR407" s="379"/>
      <c r="IS407" s="379"/>
      <c r="IT407" s="379"/>
      <c r="IU407" s="379"/>
      <c r="IV407" s="379"/>
      <c r="IW407" s="379"/>
      <c r="IX407" s="379"/>
      <c r="IY407" s="379"/>
      <c r="IZ407" s="379"/>
      <c r="JA407" s="379"/>
      <c r="JB407" s="379"/>
      <c r="JC407" s="379"/>
      <c r="JD407" s="379"/>
      <c r="JE407" s="379"/>
      <c r="JF407" s="379"/>
      <c r="JG407" s="379"/>
      <c r="JH407" s="379"/>
      <c r="JI407" s="379"/>
      <c r="JJ407" s="379"/>
      <c r="JK407" s="379"/>
      <c r="JL407" s="379"/>
      <c r="JM407" s="379"/>
      <c r="JN407" s="379"/>
      <c r="JO407" s="379"/>
      <c r="JP407" s="379"/>
      <c r="JQ407" s="379"/>
      <c r="JR407" s="379"/>
      <c r="JS407" s="379"/>
      <c r="JT407" s="379"/>
      <c r="JU407" s="379"/>
      <c r="JV407" s="379"/>
      <c r="JW407" s="379"/>
      <c r="JX407" s="379"/>
      <c r="JY407" s="379"/>
      <c r="JZ407" s="379"/>
      <c r="KA407" s="379"/>
      <c r="KB407" s="379"/>
      <c r="KC407" s="379"/>
      <c r="KD407" s="379"/>
      <c r="KE407" s="379"/>
      <c r="KF407" s="379"/>
      <c r="KG407" s="379"/>
      <c r="KH407" s="379"/>
      <c r="KI407" s="379"/>
      <c r="KJ407" s="379"/>
      <c r="KK407" s="379"/>
      <c r="KL407" s="379"/>
      <c r="KM407" s="379"/>
      <c r="KN407" s="379"/>
      <c r="KO407" s="379"/>
      <c r="KP407" s="379"/>
      <c r="KQ407" s="379"/>
      <c r="KR407" s="379"/>
      <c r="KS407" s="379"/>
      <c r="KT407" s="379"/>
      <c r="KU407" s="379"/>
      <c r="KV407" s="379"/>
      <c r="KW407" s="379"/>
      <c r="KX407" s="379"/>
      <c r="KY407" s="379"/>
      <c r="KZ407" s="379"/>
      <c r="LA407" s="379"/>
      <c r="LB407" s="379"/>
      <c r="LC407" s="379"/>
      <c r="LD407" s="379"/>
      <c r="LE407" s="379"/>
      <c r="LF407" s="379"/>
      <c r="LG407" s="379"/>
      <c r="LH407" s="379"/>
      <c r="LI407" s="379"/>
      <c r="LJ407" s="379"/>
      <c r="LK407" s="379"/>
      <c r="LL407" s="379"/>
      <c r="LM407" s="379"/>
      <c r="LN407" s="379"/>
      <c r="LO407" s="379"/>
      <c r="LP407" s="379"/>
      <c r="LQ407" s="379"/>
      <c r="LR407" s="379"/>
      <c r="LS407" s="379"/>
      <c r="LT407" s="379"/>
      <c r="LU407" s="379"/>
      <c r="LV407" s="379"/>
      <c r="LW407" s="379"/>
      <c r="LX407" s="379"/>
      <c r="LY407" s="379"/>
      <c r="LZ407" s="379"/>
      <c r="MA407" s="379"/>
      <c r="MB407" s="379"/>
      <c r="MC407" s="379"/>
      <c r="MD407" s="379"/>
      <c r="ME407" s="379"/>
      <c r="MF407" s="379"/>
      <c r="MG407" s="379"/>
      <c r="MH407" s="379"/>
      <c r="MI407" s="379"/>
      <c r="MJ407" s="379"/>
      <c r="MK407" s="379"/>
      <c r="ML407" s="379"/>
      <c r="MM407" s="379"/>
      <c r="MN407" s="379"/>
      <c r="MO407" s="379"/>
      <c r="MP407" s="379"/>
      <c r="MQ407" s="379"/>
      <c r="MR407" s="379"/>
      <c r="MS407" s="379"/>
      <c r="MT407" s="379"/>
      <c r="MU407" s="379"/>
      <c r="MV407" s="379"/>
      <c r="MW407" s="379"/>
      <c r="MX407" s="379"/>
      <c r="MY407" s="379"/>
      <c r="MZ407" s="379"/>
      <c r="NA407" s="379"/>
      <c r="NB407" s="379"/>
      <c r="NC407" s="379"/>
      <c r="ND407" s="379"/>
      <c r="NE407" s="379"/>
      <c r="NF407" s="379"/>
      <c r="NG407" s="379"/>
      <c r="NH407" s="379"/>
      <c r="NI407" s="379"/>
      <c r="NJ407" s="379"/>
      <c r="NK407" s="379"/>
      <c r="NL407" s="379"/>
      <c r="NM407" s="379"/>
      <c r="NN407" s="379"/>
      <c r="NO407" s="379"/>
      <c r="NP407" s="379"/>
      <c r="NQ407" s="379"/>
      <c r="NR407" s="379"/>
      <c r="NS407" s="379"/>
      <c r="NT407" s="379"/>
      <c r="NU407" s="379"/>
      <c r="NV407" s="379"/>
      <c r="NW407" s="379"/>
      <c r="NX407" s="379"/>
      <c r="NY407" s="379"/>
      <c r="NZ407" s="379"/>
      <c r="OA407" s="379"/>
      <c r="OB407" s="379"/>
      <c r="OC407" s="379"/>
      <c r="OD407" s="379"/>
      <c r="OE407" s="379"/>
      <c r="OF407" s="379"/>
      <c r="OG407" s="379"/>
      <c r="OH407" s="379"/>
      <c r="OI407" s="379"/>
      <c r="OJ407" s="379"/>
      <c r="OK407" s="379"/>
      <c r="OL407" s="379"/>
      <c r="OM407" s="379"/>
      <c r="ON407" s="379"/>
      <c r="OO407" s="379"/>
      <c r="OP407" s="379"/>
      <c r="OQ407" s="379"/>
      <c r="OR407" s="379"/>
      <c r="OS407" s="379"/>
      <c r="OT407" s="379"/>
      <c r="OU407" s="379"/>
      <c r="OV407" s="379"/>
      <c r="OW407" s="379"/>
      <c r="OX407" s="379"/>
      <c r="OY407" s="379"/>
      <c r="OZ407" s="379"/>
      <c r="PA407" s="379"/>
      <c r="PB407" s="379"/>
      <c r="PC407" s="379"/>
      <c r="PD407" s="379"/>
      <c r="PE407" s="379"/>
      <c r="PF407" s="379"/>
      <c r="PG407" s="379"/>
      <c r="PH407" s="379"/>
      <c r="PI407" s="379"/>
      <c r="PJ407" s="379"/>
      <c r="PK407" s="379"/>
      <c r="PL407" s="379"/>
      <c r="PM407" s="379"/>
      <c r="PN407" s="379"/>
      <c r="PO407" s="379"/>
      <c r="PP407" s="379"/>
      <c r="PQ407" s="379"/>
      <c r="PR407" s="379"/>
      <c r="PS407" s="379"/>
      <c r="PT407" s="379"/>
      <c r="PU407" s="379"/>
      <c r="PV407" s="379"/>
      <c r="PW407" s="379"/>
      <c r="PX407" s="379"/>
      <c r="PY407" s="379"/>
      <c r="PZ407" s="379"/>
      <c r="QA407" s="379"/>
      <c r="QB407" s="379"/>
      <c r="QC407" s="379"/>
      <c r="QD407" s="379"/>
      <c r="QE407" s="379"/>
      <c r="QF407" s="379"/>
      <c r="QG407" s="379"/>
      <c r="QH407" s="379"/>
      <c r="QI407" s="379"/>
      <c r="QJ407" s="379"/>
      <c r="QK407" s="379"/>
      <c r="QL407" s="379"/>
      <c r="QM407" s="379"/>
      <c r="QN407" s="379"/>
      <c r="QO407" s="379"/>
      <c r="QP407" s="379"/>
      <c r="QQ407" s="379"/>
      <c r="QR407" s="379"/>
      <c r="QS407" s="379"/>
      <c r="QT407" s="379"/>
      <c r="QU407" s="379"/>
      <c r="QV407" s="379"/>
      <c r="QW407" s="379"/>
      <c r="QX407" s="379"/>
      <c r="QY407" s="379"/>
      <c r="QZ407" s="379"/>
      <c r="RA407" s="379"/>
      <c r="RB407" s="379"/>
      <c r="RC407" s="379"/>
      <c r="RD407" s="379"/>
      <c r="RE407" s="379"/>
      <c r="RF407" s="379"/>
      <c r="RG407" s="379"/>
      <c r="RH407" s="379"/>
      <c r="RI407" s="379"/>
      <c r="RJ407" s="379"/>
      <c r="RK407" s="379"/>
      <c r="RL407" s="379"/>
      <c r="RM407" s="379"/>
      <c r="RN407" s="379"/>
      <c r="RO407" s="379"/>
      <c r="RP407" s="379"/>
      <c r="RQ407" s="379"/>
      <c r="RR407" s="379"/>
      <c r="RS407" s="379"/>
      <c r="RT407" s="379"/>
      <c r="RU407" s="379"/>
      <c r="RV407" s="379"/>
      <c r="RW407" s="379"/>
      <c r="RX407" s="379"/>
      <c r="RY407" s="379"/>
      <c r="RZ407" s="379"/>
      <c r="SA407" s="379"/>
      <c r="SB407" s="379"/>
      <c r="SC407" s="379"/>
      <c r="SD407" s="379"/>
      <c r="SE407" s="379"/>
      <c r="SF407" s="379"/>
      <c r="SG407" s="379"/>
      <c r="SH407" s="379"/>
      <c r="SI407" s="379"/>
      <c r="SJ407" s="379"/>
      <c r="SK407" s="379"/>
      <c r="SL407" s="379"/>
      <c r="SM407" s="379"/>
      <c r="SN407" s="379"/>
      <c r="SO407" s="379"/>
      <c r="SP407" s="379"/>
      <c r="SQ407" s="379"/>
      <c r="SR407" s="379"/>
      <c r="SS407" s="379"/>
      <c r="ST407" s="379"/>
      <c r="SU407" s="379"/>
      <c r="SV407" s="379"/>
      <c r="SW407" s="379"/>
      <c r="SX407" s="379"/>
      <c r="SY407" s="379"/>
      <c r="SZ407" s="379"/>
      <c r="TA407" s="379"/>
      <c r="TB407" s="379"/>
      <c r="TC407" s="379"/>
      <c r="TD407" s="379"/>
      <c r="TE407" s="379"/>
      <c r="TF407" s="379"/>
      <c r="TG407" s="379"/>
      <c r="TH407" s="379"/>
      <c r="TI407" s="379"/>
      <c r="TJ407" s="379"/>
      <c r="TK407" s="379"/>
      <c r="TL407" s="379"/>
      <c r="TM407" s="379"/>
      <c r="TN407" s="379"/>
      <c r="TO407" s="379"/>
      <c r="TP407" s="379"/>
      <c r="TQ407" s="379"/>
      <c r="TR407" s="379"/>
      <c r="TS407" s="379"/>
      <c r="TT407" s="379"/>
      <c r="TU407" s="379"/>
      <c r="TV407" s="379"/>
      <c r="TW407" s="379"/>
      <c r="TX407" s="379"/>
      <c r="TY407" s="379"/>
      <c r="TZ407" s="379"/>
      <c r="UA407" s="379"/>
      <c r="UB407" s="379"/>
      <c r="UC407" s="379"/>
      <c r="UD407" s="379"/>
      <c r="UE407" s="379"/>
      <c r="UF407" s="379"/>
      <c r="UG407" s="379"/>
      <c r="UH407" s="379"/>
      <c r="UI407" s="379"/>
      <c r="UJ407" s="379"/>
      <c r="UK407" s="379"/>
      <c r="UL407" s="379"/>
      <c r="UM407" s="379"/>
      <c r="UN407" s="379"/>
      <c r="UO407" s="379"/>
      <c r="UP407" s="379"/>
      <c r="UQ407" s="379"/>
      <c r="UR407" s="379"/>
      <c r="US407" s="379"/>
      <c r="UT407" s="379"/>
      <c r="UU407" s="379"/>
      <c r="UV407" s="379"/>
      <c r="UW407" s="379"/>
      <c r="UX407" s="379"/>
      <c r="UY407" s="379"/>
      <c r="UZ407" s="379"/>
      <c r="VA407" s="379"/>
      <c r="VB407" s="379"/>
      <c r="VC407" s="379"/>
      <c r="VD407" s="379"/>
      <c r="VE407" s="379"/>
      <c r="VF407" s="379"/>
      <c r="VG407" s="379"/>
      <c r="VH407" s="379"/>
      <c r="VI407" s="379"/>
      <c r="VJ407" s="379"/>
      <c r="VK407" s="379"/>
      <c r="VL407" s="379"/>
      <c r="VM407" s="379"/>
      <c r="VN407" s="379"/>
      <c r="VO407" s="379"/>
      <c r="VP407" s="379"/>
      <c r="VQ407" s="379"/>
      <c r="VR407" s="379"/>
      <c r="VS407" s="379"/>
      <c r="VT407" s="379"/>
      <c r="VU407" s="379"/>
      <c r="VV407" s="379"/>
      <c r="VW407" s="379"/>
      <c r="VX407" s="379"/>
      <c r="VY407" s="379"/>
      <c r="VZ407" s="379"/>
      <c r="WA407" s="379"/>
      <c r="WB407" s="379"/>
      <c r="WC407" s="379"/>
      <c r="WD407" s="379"/>
      <c r="WE407" s="379"/>
      <c r="WF407" s="379"/>
      <c r="WG407" s="379"/>
      <c r="WH407" s="379"/>
      <c r="WI407" s="379"/>
      <c r="WJ407" s="379"/>
      <c r="WK407" s="379"/>
      <c r="WL407" s="379"/>
      <c r="WM407" s="379"/>
      <c r="WN407" s="379"/>
      <c r="WO407" s="379"/>
      <c r="WP407" s="379"/>
      <c r="WQ407" s="379"/>
      <c r="WR407" s="379"/>
      <c r="WS407" s="379"/>
      <c r="WT407" s="379"/>
      <c r="WU407" s="379"/>
      <c r="WV407" s="379"/>
      <c r="WW407" s="379"/>
      <c r="WX407" s="379"/>
      <c r="WY407" s="379"/>
      <c r="WZ407" s="379"/>
      <c r="XA407" s="379"/>
      <c r="XB407" s="379"/>
      <c r="XC407" s="379"/>
      <c r="XD407" s="379"/>
      <c r="XE407" s="379"/>
      <c r="XF407" s="379"/>
      <c r="XG407" s="379"/>
      <c r="XH407" s="379"/>
      <c r="XI407" s="379"/>
      <c r="XJ407" s="379"/>
      <c r="XK407" s="379"/>
      <c r="XL407" s="379"/>
      <c r="XM407" s="379"/>
      <c r="XN407" s="379"/>
      <c r="XO407" s="379"/>
      <c r="XP407" s="379"/>
      <c r="XQ407" s="379"/>
      <c r="XR407" s="379"/>
      <c r="XS407" s="379"/>
      <c r="XT407" s="379"/>
      <c r="XU407" s="379"/>
      <c r="XV407" s="379"/>
      <c r="XW407" s="379"/>
      <c r="XX407" s="379"/>
      <c r="XY407" s="379"/>
      <c r="XZ407" s="379"/>
      <c r="YA407" s="379"/>
      <c r="YB407" s="379"/>
      <c r="YC407" s="379"/>
      <c r="YD407" s="379"/>
      <c r="YE407" s="379"/>
      <c r="YF407" s="379"/>
      <c r="YG407" s="379"/>
      <c r="YH407" s="379"/>
      <c r="YI407" s="379"/>
      <c r="YJ407" s="379"/>
      <c r="YK407" s="379"/>
      <c r="YL407" s="379"/>
      <c r="YM407" s="379"/>
      <c r="YN407" s="379"/>
      <c r="YO407" s="379"/>
      <c r="YP407" s="379"/>
      <c r="YQ407" s="379"/>
      <c r="YR407" s="379"/>
      <c r="YS407" s="379"/>
      <c r="YT407" s="379"/>
      <c r="YU407" s="379"/>
      <c r="YV407" s="379"/>
      <c r="YW407" s="379"/>
      <c r="YX407" s="379"/>
      <c r="YY407" s="379"/>
      <c r="YZ407" s="379"/>
      <c r="ZA407" s="379"/>
      <c r="ZB407" s="379"/>
      <c r="ZC407" s="379"/>
      <c r="ZD407" s="379"/>
      <c r="ZE407" s="379"/>
      <c r="ZF407" s="379"/>
      <c r="ZG407" s="379"/>
      <c r="ZH407" s="379"/>
      <c r="ZI407" s="379"/>
      <c r="ZJ407" s="379"/>
      <c r="ZK407" s="379"/>
      <c r="ZL407" s="379"/>
      <c r="ZM407" s="379"/>
      <c r="ZN407" s="379"/>
      <c r="ZO407" s="379"/>
      <c r="ZP407" s="379"/>
      <c r="ZQ407" s="379"/>
      <c r="ZR407" s="379"/>
      <c r="ZS407" s="379"/>
      <c r="ZT407" s="379"/>
      <c r="ZU407" s="379"/>
      <c r="ZV407" s="379"/>
      <c r="ZW407" s="379"/>
      <c r="ZX407" s="379"/>
      <c r="ZY407" s="379"/>
      <c r="ZZ407" s="379"/>
      <c r="AAA407" s="379"/>
      <c r="AAB407" s="379"/>
      <c r="AAC407" s="379"/>
      <c r="AAD407" s="379"/>
      <c r="AAE407" s="379"/>
      <c r="AAF407" s="379"/>
      <c r="AAG407" s="379"/>
      <c r="AAH407" s="379"/>
      <c r="AAI407" s="379"/>
      <c r="AAJ407" s="379"/>
      <c r="AAK407" s="379"/>
      <c r="AAL407" s="379"/>
      <c r="AAM407" s="379"/>
      <c r="AAN407" s="379"/>
      <c r="AAO407" s="379"/>
      <c r="AAP407" s="379"/>
      <c r="AAQ407" s="379"/>
      <c r="AAR407" s="379"/>
      <c r="AAS407" s="379"/>
      <c r="AAT407" s="379"/>
      <c r="AAU407" s="379"/>
      <c r="AAV407" s="379"/>
      <c r="AAW407" s="379"/>
      <c r="AAX407" s="379"/>
      <c r="AAY407" s="379"/>
      <c r="AAZ407" s="379"/>
      <c r="ABA407" s="379"/>
      <c r="ABB407" s="379"/>
      <c r="ABC407" s="379"/>
      <c r="ABD407" s="379"/>
      <c r="ABE407" s="379"/>
      <c r="ABF407" s="379"/>
      <c r="ABG407" s="379"/>
      <c r="ABH407" s="379"/>
      <c r="ABI407" s="379"/>
      <c r="ABJ407" s="379"/>
      <c r="ABK407" s="379"/>
      <c r="ABL407" s="379"/>
      <c r="ABM407" s="379"/>
      <c r="ABN407" s="379"/>
      <c r="ABO407" s="379"/>
      <c r="ABP407" s="379"/>
      <c r="ABQ407" s="379"/>
      <c r="ABR407" s="379"/>
      <c r="ABS407" s="379"/>
      <c r="ABT407" s="379"/>
      <c r="ABU407" s="379"/>
      <c r="ABV407" s="379"/>
      <c r="ABW407" s="379"/>
      <c r="ABX407" s="379"/>
      <c r="ABY407" s="379"/>
      <c r="ABZ407" s="379"/>
      <c r="ACA407" s="379"/>
      <c r="ACB407" s="379"/>
      <c r="ACC407" s="379"/>
      <c r="ACD407" s="379"/>
      <c r="ACE407" s="379"/>
      <c r="ACF407" s="379"/>
      <c r="ACG407" s="379"/>
      <c r="ACH407" s="379"/>
      <c r="ACI407" s="379"/>
      <c r="ACJ407" s="379"/>
      <c r="ACK407" s="379"/>
      <c r="ACL407" s="379"/>
      <c r="ACM407" s="379"/>
      <c r="ACN407" s="379"/>
      <c r="ACO407" s="379"/>
      <c r="ACP407" s="379"/>
      <c r="ACQ407" s="379"/>
      <c r="ACR407" s="379"/>
      <c r="ACS407" s="379"/>
      <c r="ACT407" s="379"/>
      <c r="ACU407" s="379"/>
      <c r="ACV407" s="379"/>
      <c r="ACW407" s="379"/>
      <c r="ACX407" s="379"/>
      <c r="ACY407" s="379"/>
      <c r="ACZ407" s="379"/>
      <c r="ADA407" s="379"/>
      <c r="ADB407" s="379"/>
      <c r="ADC407" s="379"/>
      <c r="ADD407" s="379"/>
      <c r="ADE407" s="379"/>
      <c r="ADF407" s="379"/>
      <c r="ADG407" s="379"/>
      <c r="ADH407" s="379"/>
      <c r="ADI407" s="379"/>
      <c r="ADJ407" s="379"/>
      <c r="ADK407" s="379"/>
      <c r="ADL407" s="379"/>
      <c r="ADM407" s="379"/>
      <c r="ADN407" s="379"/>
      <c r="ADO407" s="379"/>
      <c r="ADP407" s="379"/>
      <c r="ADQ407" s="379"/>
      <c r="ADR407" s="379"/>
      <c r="ADS407" s="379"/>
      <c r="ADT407" s="379"/>
      <c r="ADU407" s="379"/>
      <c r="ADV407" s="379"/>
      <c r="ADW407" s="379"/>
      <c r="ADX407" s="379"/>
      <c r="ADY407" s="379"/>
      <c r="ADZ407" s="379"/>
      <c r="AEA407" s="379"/>
      <c r="AEB407" s="379"/>
      <c r="AEC407" s="379"/>
      <c r="AED407" s="379"/>
      <c r="AEE407" s="379"/>
      <c r="AEF407" s="379"/>
      <c r="AEG407" s="379"/>
      <c r="AEH407" s="379"/>
      <c r="AEI407" s="379"/>
      <c r="AEJ407" s="379"/>
      <c r="AEK407" s="379"/>
      <c r="AEL407" s="379"/>
      <c r="AEM407" s="379"/>
      <c r="AEN407" s="379"/>
      <c r="AEO407" s="379"/>
      <c r="AEP407" s="379"/>
      <c r="AEQ407" s="379"/>
      <c r="AER407" s="379"/>
      <c r="AES407" s="379"/>
      <c r="AET407" s="379"/>
      <c r="AEU407" s="379"/>
      <c r="AEV407" s="379"/>
      <c r="AEW407" s="379"/>
      <c r="AEX407" s="379"/>
      <c r="AEY407" s="379"/>
      <c r="AEZ407" s="379"/>
      <c r="AFA407" s="379"/>
      <c r="AFB407" s="379"/>
      <c r="AFC407" s="379"/>
      <c r="AFD407" s="379"/>
      <c r="AFE407" s="379"/>
      <c r="AFF407" s="379"/>
      <c r="AFG407" s="379"/>
      <c r="AFH407" s="379"/>
      <c r="AFI407" s="379"/>
      <c r="AFJ407" s="379"/>
      <c r="AFK407" s="379"/>
      <c r="AFL407" s="379"/>
      <c r="AFM407" s="379"/>
      <c r="AFN407" s="379"/>
      <c r="AFO407" s="379"/>
      <c r="AFP407" s="379"/>
      <c r="AFQ407" s="379"/>
      <c r="AFR407" s="379"/>
      <c r="AFS407" s="379"/>
      <c r="AFT407" s="379"/>
      <c r="AFU407" s="379"/>
      <c r="AFV407" s="379"/>
      <c r="AFW407" s="379"/>
      <c r="AFX407" s="379"/>
      <c r="AFY407" s="379"/>
      <c r="AFZ407" s="379"/>
      <c r="AGA407" s="379"/>
      <c r="AGB407" s="379"/>
      <c r="AGC407" s="379"/>
      <c r="AGD407" s="379"/>
      <c r="AGE407" s="379"/>
      <c r="AGF407" s="379"/>
      <c r="AGG407" s="379"/>
      <c r="AGH407" s="379"/>
      <c r="AGI407" s="379"/>
      <c r="AGJ407" s="379"/>
      <c r="AGK407" s="379"/>
      <c r="AGL407" s="379"/>
      <c r="AGM407" s="379"/>
      <c r="AGN407" s="379"/>
      <c r="AGO407" s="379"/>
      <c r="AGP407" s="379"/>
      <c r="AGQ407" s="379"/>
      <c r="AGR407" s="379"/>
      <c r="AGS407" s="379"/>
      <c r="AGT407" s="379"/>
      <c r="AGU407" s="379"/>
      <c r="AGV407" s="379"/>
      <c r="AGW407" s="379"/>
      <c r="AGX407" s="379"/>
      <c r="AGY407" s="379"/>
      <c r="AGZ407" s="379"/>
      <c r="AHA407" s="379"/>
      <c r="AHB407" s="379"/>
      <c r="AHC407" s="379"/>
      <c r="AHD407" s="379"/>
      <c r="AHE407" s="379"/>
      <c r="AHF407" s="379"/>
      <c r="AHG407" s="379"/>
      <c r="AHH407" s="379"/>
      <c r="AHI407" s="379"/>
      <c r="AHJ407" s="379"/>
      <c r="AHK407" s="379"/>
      <c r="AHL407" s="379"/>
      <c r="AHM407" s="379"/>
      <c r="AHN407" s="379"/>
      <c r="AHO407" s="379"/>
      <c r="AHP407" s="379"/>
      <c r="AHQ407" s="379"/>
      <c r="AHR407" s="379"/>
      <c r="AHS407" s="379"/>
      <c r="AHT407" s="379"/>
      <c r="AHU407" s="379"/>
      <c r="AHV407" s="379"/>
      <c r="AHW407" s="379"/>
      <c r="AHX407" s="379"/>
      <c r="AHY407" s="379"/>
      <c r="AHZ407" s="379"/>
      <c r="AIA407" s="379"/>
      <c r="AIB407" s="379"/>
      <c r="AIC407" s="379"/>
      <c r="AID407" s="379"/>
      <c r="AIE407" s="379"/>
      <c r="AIF407" s="379"/>
      <c r="AIG407" s="379"/>
      <c r="AIH407" s="379"/>
      <c r="AII407" s="379"/>
      <c r="AIJ407" s="379"/>
      <c r="AIK407" s="379"/>
      <c r="AIL407" s="379"/>
      <c r="AIM407" s="379"/>
      <c r="AIN407" s="379"/>
      <c r="AIO407" s="379"/>
      <c r="AIP407" s="379"/>
      <c r="AIQ407" s="379"/>
      <c r="AIR407" s="379"/>
      <c r="AIS407" s="379"/>
      <c r="AIT407" s="379"/>
      <c r="AIU407" s="379"/>
      <c r="AIV407" s="379"/>
      <c r="AIW407" s="379"/>
      <c r="AIX407" s="379"/>
      <c r="AIY407" s="379"/>
      <c r="AIZ407" s="379"/>
      <c r="AJA407" s="379"/>
      <c r="AJB407" s="379"/>
      <c r="AJC407" s="379"/>
      <c r="AJD407" s="379"/>
      <c r="AJE407" s="379"/>
      <c r="AJF407" s="379"/>
      <c r="AJG407" s="379"/>
      <c r="AJH407" s="379"/>
      <c r="AJI407" s="379"/>
      <c r="AJJ407" s="379"/>
      <c r="AJK407" s="379"/>
      <c r="AJL407" s="379"/>
      <c r="AJM407" s="379"/>
      <c r="AJN407" s="379"/>
      <c r="AJO407" s="379"/>
      <c r="AJP407" s="379"/>
      <c r="AJQ407" s="379"/>
      <c r="AJR407" s="379"/>
      <c r="AJS407" s="379"/>
      <c r="AJT407" s="379"/>
      <c r="AJU407" s="379"/>
      <c r="AJV407" s="379"/>
      <c r="AJW407" s="379"/>
      <c r="AJX407" s="379"/>
      <c r="AJY407" s="379"/>
      <c r="AJZ407" s="379"/>
      <c r="AKA407" s="379"/>
      <c r="AKB407" s="379"/>
      <c r="AKC407" s="379"/>
      <c r="AKD407" s="379"/>
      <c r="AKE407" s="379"/>
      <c r="AKF407" s="379"/>
      <c r="AKG407" s="379"/>
      <c r="AKH407" s="379"/>
      <c r="AKI407" s="379"/>
      <c r="AKJ407" s="379"/>
      <c r="AKK407" s="379"/>
      <c r="AKL407" s="379"/>
      <c r="AKM407" s="379"/>
      <c r="AKN407" s="379"/>
      <c r="AKO407" s="379"/>
      <c r="AKP407" s="379"/>
      <c r="AKQ407" s="379"/>
      <c r="AKR407" s="379"/>
      <c r="AKS407" s="379"/>
      <c r="AKT407" s="379"/>
      <c r="AKU407" s="379"/>
      <c r="AKV407" s="379"/>
      <c r="AKW407" s="379"/>
      <c r="AKX407" s="379"/>
      <c r="AKY407" s="379"/>
      <c r="AKZ407" s="379"/>
      <c r="ALA407" s="379"/>
      <c r="ALB407" s="379"/>
      <c r="ALC407" s="379"/>
      <c r="ALD407" s="379"/>
      <c r="ALE407" s="379"/>
      <c r="ALF407" s="379"/>
      <c r="ALG407" s="379"/>
      <c r="ALH407" s="379"/>
      <c r="ALI407" s="379"/>
      <c r="ALJ407" s="379"/>
      <c r="ALK407" s="379"/>
      <c r="ALL407" s="379"/>
      <c r="ALM407" s="379"/>
      <c r="ALN407" s="379"/>
      <c r="ALO407" s="379"/>
      <c r="ALP407" s="379"/>
      <c r="ALQ407" s="379"/>
      <c r="ALR407" s="379"/>
      <c r="ALS407" s="379"/>
      <c r="ALT407" s="379"/>
      <c r="ALU407" s="379"/>
      <c r="ALV407" s="379"/>
      <c r="ALW407" s="379"/>
      <c r="ALX407" s="379"/>
      <c r="ALY407" s="379"/>
      <c r="ALZ407" s="379"/>
      <c r="AMA407" s="379"/>
      <c r="AMB407" s="379"/>
      <c r="AMC407" s="379"/>
      <c r="AMD407" s="379"/>
      <c r="AME407" s="379"/>
      <c r="AMF407" s="379"/>
      <c r="AMG407" s="379"/>
      <c r="AMH407" s="379"/>
      <c r="AMI407" s="379"/>
      <c r="AMJ407" s="379"/>
      <c r="AMK407" s="379"/>
      <c r="AML407" s="379"/>
      <c r="AMM407" s="379"/>
      <c r="AMN407" s="379"/>
      <c r="AMO407" s="379"/>
      <c r="AMP407" s="379"/>
      <c r="AMQ407" s="379"/>
      <c r="AMR407" s="379"/>
      <c r="AMS407" s="379"/>
      <c r="AMT407" s="379"/>
      <c r="AMU407" s="379"/>
      <c r="AMV407" s="379"/>
      <c r="AMW407" s="379"/>
      <c r="AMX407" s="379"/>
      <c r="AMY407" s="379"/>
      <c r="AMZ407" s="379"/>
      <c r="ANA407" s="379"/>
      <c r="ANB407" s="379"/>
      <c r="ANC407" s="379"/>
      <c r="AND407" s="379"/>
      <c r="ANE407" s="379"/>
      <c r="ANF407" s="379"/>
      <c r="ANG407" s="379"/>
      <c r="ANH407" s="379"/>
    </row>
    <row r="408" spans="1:1048" s="343" customFormat="1" ht="13.2" x14ac:dyDescent="0.25">
      <c r="A408" s="375">
        <v>45935</v>
      </c>
      <c r="B408" s="373">
        <v>0</v>
      </c>
      <c r="C408" s="373">
        <v>0.16500000000000001</v>
      </c>
      <c r="D408" s="387">
        <v>5.7000000000000002E-2</v>
      </c>
      <c r="E408" s="468">
        <v>5.6000000000000001E-2</v>
      </c>
      <c r="F408" s="481">
        <v>45966</v>
      </c>
      <c r="G408" s="474">
        <v>1.7</v>
      </c>
      <c r="H408" s="475">
        <v>0.13700000000000001</v>
      </c>
      <c r="I408" s="475">
        <v>0.15</v>
      </c>
      <c r="J408" s="484">
        <v>0.06</v>
      </c>
      <c r="K408" s="408">
        <v>45996</v>
      </c>
      <c r="L408" s="406">
        <v>0.1</v>
      </c>
      <c r="M408" s="406">
        <v>0.218</v>
      </c>
      <c r="N408" s="406">
        <v>0.214</v>
      </c>
      <c r="O408" s="464">
        <v>0.214</v>
      </c>
      <c r="P408" s="492">
        <v>46027</v>
      </c>
      <c r="Q408" s="520">
        <v>21.8</v>
      </c>
      <c r="R408" s="520">
        <v>0.20699999999999999</v>
      </c>
      <c r="S408" s="520">
        <v>0.309</v>
      </c>
      <c r="T408" s="536">
        <v>0.25600000000000001</v>
      </c>
      <c r="U408" s="541">
        <v>46058</v>
      </c>
      <c r="V408" s="440">
        <v>2.2000000000000002</v>
      </c>
      <c r="W408" s="440">
        <v>9.6590000000000007</v>
      </c>
      <c r="X408" s="530">
        <v>0.192</v>
      </c>
      <c r="Y408" s="567">
        <v>9.4E-2</v>
      </c>
      <c r="Z408" s="438">
        <v>46086</v>
      </c>
      <c r="AA408" s="441">
        <v>0.1</v>
      </c>
      <c r="AB408" s="442">
        <v>1.766</v>
      </c>
      <c r="AC408" s="442">
        <v>0.63900000000000001</v>
      </c>
      <c r="AD408" s="455">
        <v>0.73299999999999998</v>
      </c>
      <c r="AE408" s="439">
        <v>46117</v>
      </c>
      <c r="AF408" s="440">
        <v>0</v>
      </c>
      <c r="AG408" s="440">
        <v>1.3540000000000001</v>
      </c>
      <c r="AH408" s="592">
        <v>0.55800000000000005</v>
      </c>
      <c r="AI408" s="592">
        <v>0.61099999999999999</v>
      </c>
      <c r="AJ408" s="443"/>
      <c r="AK408" s="444"/>
      <c r="AL408" s="445"/>
      <c r="AM408" s="445"/>
      <c r="AN408" s="445"/>
      <c r="AO408" s="446"/>
      <c r="AP408" s="447"/>
      <c r="AQ408" s="448"/>
      <c r="AR408" s="453"/>
      <c r="AS408" s="617"/>
      <c r="AT408" s="449"/>
      <c r="AU408" s="430"/>
      <c r="AV408" s="431"/>
      <c r="AW408" s="431"/>
      <c r="AX408" s="450"/>
      <c r="AY408" s="439"/>
      <c r="AZ408" s="381"/>
      <c r="BA408" s="381"/>
      <c r="BB408" s="383"/>
      <c r="BC408" s="383"/>
      <c r="BD408" s="449"/>
      <c r="BE408" s="430"/>
      <c r="BF408" s="441"/>
      <c r="BG408" s="441"/>
      <c r="BH408" s="624"/>
      <c r="BI408" s="379"/>
      <c r="BJ408" s="379"/>
      <c r="BK408" s="379"/>
      <c r="BL408" s="380"/>
      <c r="BM408" s="379"/>
      <c r="BN408" s="379"/>
      <c r="BO408" s="379"/>
      <c r="BP408" s="379"/>
      <c r="BQ408" s="379"/>
      <c r="BR408" s="379"/>
      <c r="BS408" s="379"/>
      <c r="BT408" s="379"/>
      <c r="BU408" s="379"/>
      <c r="BV408" s="379"/>
      <c r="BW408" s="379"/>
      <c r="BX408" s="379"/>
      <c r="BY408" s="379"/>
      <c r="BZ408" s="379"/>
      <c r="CA408" s="379"/>
      <c r="CB408" s="379"/>
      <c r="CC408" s="379"/>
      <c r="CD408" s="379"/>
      <c r="CE408" s="379"/>
      <c r="CF408" s="379"/>
      <c r="CG408" s="379"/>
      <c r="CH408" s="379"/>
      <c r="CI408" s="379"/>
      <c r="CJ408" s="379"/>
      <c r="CK408" s="379"/>
      <c r="CL408" s="379"/>
      <c r="CM408" s="379"/>
      <c r="CN408" s="379"/>
      <c r="CO408" s="379"/>
      <c r="CP408" s="379"/>
      <c r="CQ408" s="379"/>
      <c r="CR408" s="379"/>
      <c r="CS408" s="379"/>
      <c r="CT408" s="379"/>
      <c r="CU408" s="379"/>
      <c r="CV408" s="379"/>
      <c r="CW408" s="379"/>
      <c r="CX408" s="379"/>
      <c r="CY408" s="379"/>
      <c r="CZ408" s="379"/>
      <c r="DA408" s="379"/>
      <c r="DB408" s="379"/>
      <c r="DC408" s="379"/>
      <c r="DD408" s="379"/>
      <c r="DE408" s="379"/>
      <c r="DF408" s="379"/>
      <c r="DG408" s="379"/>
      <c r="DH408" s="379"/>
      <c r="DI408" s="379"/>
      <c r="DJ408" s="379"/>
      <c r="DK408" s="379"/>
      <c r="DL408" s="379"/>
      <c r="DM408" s="379"/>
      <c r="DN408" s="379"/>
      <c r="DO408" s="379"/>
      <c r="DP408" s="379"/>
      <c r="DQ408" s="379"/>
      <c r="DR408" s="379"/>
      <c r="DS408" s="379"/>
      <c r="DT408" s="379"/>
      <c r="DU408" s="379"/>
      <c r="DV408" s="379"/>
      <c r="DW408" s="379"/>
      <c r="DX408" s="379"/>
      <c r="DY408" s="379"/>
      <c r="DZ408" s="379"/>
      <c r="EA408" s="379"/>
      <c r="EB408" s="379"/>
      <c r="EC408" s="379"/>
      <c r="ED408" s="379"/>
      <c r="EE408" s="379"/>
      <c r="EF408" s="379"/>
      <c r="EG408" s="379"/>
      <c r="EH408" s="379"/>
      <c r="EI408" s="379"/>
      <c r="EJ408" s="379"/>
      <c r="EK408" s="379"/>
      <c r="EL408" s="379"/>
      <c r="EM408" s="379"/>
      <c r="EN408" s="379"/>
      <c r="EO408" s="379"/>
      <c r="EP408" s="379"/>
      <c r="EQ408" s="379"/>
      <c r="ER408" s="379"/>
      <c r="ES408" s="379"/>
      <c r="ET408" s="379"/>
      <c r="EU408" s="379"/>
      <c r="EV408" s="379"/>
      <c r="EW408" s="379"/>
      <c r="EX408" s="379"/>
      <c r="EY408" s="379"/>
      <c r="EZ408" s="379"/>
      <c r="FA408" s="379"/>
      <c r="FB408" s="379"/>
      <c r="FC408" s="379"/>
      <c r="FD408" s="379"/>
      <c r="FE408" s="379"/>
      <c r="FF408" s="379"/>
      <c r="FG408" s="379"/>
      <c r="FH408" s="379"/>
      <c r="FI408" s="379"/>
      <c r="FJ408" s="379"/>
      <c r="FK408" s="379"/>
      <c r="FL408" s="379"/>
      <c r="FM408" s="379"/>
      <c r="FN408" s="379"/>
      <c r="FO408" s="379"/>
      <c r="FP408" s="379"/>
      <c r="FQ408" s="379"/>
      <c r="FR408" s="379"/>
      <c r="FS408" s="379"/>
      <c r="FT408" s="379"/>
      <c r="FU408" s="379"/>
      <c r="FV408" s="379"/>
      <c r="FW408" s="379"/>
      <c r="FX408" s="379"/>
      <c r="FY408" s="379"/>
      <c r="FZ408" s="379"/>
      <c r="GA408" s="379"/>
      <c r="GB408" s="379"/>
      <c r="GC408" s="379"/>
      <c r="GD408" s="379"/>
      <c r="GE408" s="379"/>
      <c r="GF408" s="379"/>
      <c r="GG408" s="379"/>
      <c r="GH408" s="379"/>
      <c r="GI408" s="379"/>
      <c r="GJ408" s="379"/>
      <c r="GK408" s="379"/>
      <c r="GL408" s="379"/>
      <c r="GM408" s="379"/>
      <c r="GN408" s="379"/>
      <c r="GO408" s="379"/>
      <c r="GP408" s="379"/>
      <c r="GQ408" s="379"/>
      <c r="GR408" s="379"/>
      <c r="GS408" s="379"/>
      <c r="GT408" s="379"/>
      <c r="GU408" s="379"/>
      <c r="GV408" s="379"/>
      <c r="GW408" s="379"/>
      <c r="GX408" s="379"/>
      <c r="GY408" s="379"/>
      <c r="GZ408" s="379"/>
      <c r="HA408" s="379"/>
      <c r="HB408" s="379"/>
      <c r="HC408" s="379"/>
      <c r="HD408" s="379"/>
      <c r="HE408" s="379"/>
      <c r="HF408" s="379"/>
      <c r="HG408" s="379"/>
      <c r="HH408" s="379"/>
      <c r="HI408" s="379"/>
      <c r="HJ408" s="379"/>
      <c r="HK408" s="379"/>
      <c r="HL408" s="379"/>
      <c r="HM408" s="379"/>
      <c r="HN408" s="379"/>
      <c r="HO408" s="379"/>
      <c r="HP408" s="379"/>
      <c r="HQ408" s="379"/>
      <c r="HR408" s="379"/>
      <c r="HS408" s="379"/>
      <c r="HT408" s="379"/>
      <c r="HU408" s="379"/>
      <c r="HV408" s="379"/>
      <c r="HW408" s="379"/>
      <c r="HX408" s="379"/>
      <c r="HY408" s="379"/>
      <c r="HZ408" s="379"/>
      <c r="IA408" s="379"/>
      <c r="IB408" s="379"/>
      <c r="IC408" s="379"/>
      <c r="ID408" s="379"/>
      <c r="IE408" s="379"/>
      <c r="IF408" s="379"/>
      <c r="IG408" s="379"/>
      <c r="IH408" s="379"/>
      <c r="II408" s="379"/>
      <c r="IJ408" s="379"/>
      <c r="IK408" s="379"/>
      <c r="IL408" s="379"/>
      <c r="IM408" s="379"/>
      <c r="IN408" s="379"/>
      <c r="IO408" s="379"/>
      <c r="IP408" s="379"/>
      <c r="IQ408" s="379"/>
      <c r="IR408" s="379"/>
      <c r="IS408" s="379"/>
      <c r="IT408" s="379"/>
      <c r="IU408" s="379"/>
      <c r="IV408" s="379"/>
      <c r="IW408" s="379"/>
      <c r="IX408" s="379"/>
      <c r="IY408" s="379"/>
      <c r="IZ408" s="379"/>
      <c r="JA408" s="379"/>
      <c r="JB408" s="379"/>
      <c r="JC408" s="379"/>
      <c r="JD408" s="379"/>
      <c r="JE408" s="379"/>
      <c r="JF408" s="379"/>
      <c r="JG408" s="379"/>
      <c r="JH408" s="379"/>
      <c r="JI408" s="379"/>
      <c r="JJ408" s="379"/>
      <c r="JK408" s="379"/>
      <c r="JL408" s="379"/>
      <c r="JM408" s="379"/>
      <c r="JN408" s="379"/>
      <c r="JO408" s="379"/>
      <c r="JP408" s="379"/>
      <c r="JQ408" s="379"/>
      <c r="JR408" s="379"/>
      <c r="JS408" s="379"/>
      <c r="JT408" s="379"/>
      <c r="JU408" s="379"/>
      <c r="JV408" s="379"/>
      <c r="JW408" s="379"/>
      <c r="JX408" s="379"/>
      <c r="JY408" s="379"/>
      <c r="JZ408" s="379"/>
      <c r="KA408" s="379"/>
      <c r="KB408" s="379"/>
      <c r="KC408" s="379"/>
      <c r="KD408" s="379"/>
      <c r="KE408" s="379"/>
      <c r="KF408" s="379"/>
      <c r="KG408" s="379"/>
      <c r="KH408" s="379"/>
      <c r="KI408" s="379"/>
      <c r="KJ408" s="379"/>
      <c r="KK408" s="379"/>
      <c r="KL408" s="379"/>
      <c r="KM408" s="379"/>
      <c r="KN408" s="379"/>
      <c r="KO408" s="379"/>
      <c r="KP408" s="379"/>
      <c r="KQ408" s="379"/>
      <c r="KR408" s="379"/>
      <c r="KS408" s="379"/>
      <c r="KT408" s="379"/>
      <c r="KU408" s="379"/>
      <c r="KV408" s="379"/>
      <c r="KW408" s="379"/>
      <c r="KX408" s="379"/>
      <c r="KY408" s="379"/>
      <c r="KZ408" s="379"/>
      <c r="LA408" s="379"/>
      <c r="LB408" s="379"/>
      <c r="LC408" s="379"/>
      <c r="LD408" s="379"/>
      <c r="LE408" s="379"/>
      <c r="LF408" s="379"/>
      <c r="LG408" s="379"/>
      <c r="LH408" s="379"/>
      <c r="LI408" s="379"/>
      <c r="LJ408" s="379"/>
      <c r="LK408" s="379"/>
      <c r="LL408" s="379"/>
      <c r="LM408" s="379"/>
      <c r="LN408" s="379"/>
      <c r="LO408" s="379"/>
      <c r="LP408" s="379"/>
      <c r="LQ408" s="379"/>
      <c r="LR408" s="379"/>
      <c r="LS408" s="379"/>
      <c r="LT408" s="379"/>
      <c r="LU408" s="379"/>
      <c r="LV408" s="379"/>
      <c r="LW408" s="379"/>
      <c r="LX408" s="379"/>
      <c r="LY408" s="379"/>
      <c r="LZ408" s="379"/>
      <c r="MA408" s="379"/>
      <c r="MB408" s="379"/>
      <c r="MC408" s="379"/>
      <c r="MD408" s="379"/>
      <c r="ME408" s="379"/>
      <c r="MF408" s="379"/>
      <c r="MG408" s="379"/>
      <c r="MH408" s="379"/>
      <c r="MI408" s="379"/>
      <c r="MJ408" s="379"/>
      <c r="MK408" s="379"/>
      <c r="ML408" s="379"/>
      <c r="MM408" s="379"/>
      <c r="MN408" s="379"/>
      <c r="MO408" s="379"/>
      <c r="MP408" s="379"/>
      <c r="MQ408" s="379"/>
      <c r="MR408" s="379"/>
      <c r="MS408" s="379"/>
      <c r="MT408" s="379"/>
      <c r="MU408" s="379"/>
      <c r="MV408" s="379"/>
      <c r="MW408" s="379"/>
      <c r="MX408" s="379"/>
      <c r="MY408" s="379"/>
      <c r="MZ408" s="379"/>
      <c r="NA408" s="379"/>
      <c r="NB408" s="379"/>
      <c r="NC408" s="379"/>
      <c r="ND408" s="379"/>
      <c r="NE408" s="379"/>
      <c r="NF408" s="379"/>
      <c r="NG408" s="379"/>
      <c r="NH408" s="379"/>
      <c r="NI408" s="379"/>
      <c r="NJ408" s="379"/>
      <c r="NK408" s="379"/>
      <c r="NL408" s="379"/>
      <c r="NM408" s="379"/>
      <c r="NN408" s="379"/>
      <c r="NO408" s="379"/>
      <c r="NP408" s="379"/>
      <c r="NQ408" s="379"/>
      <c r="NR408" s="379"/>
      <c r="NS408" s="379"/>
      <c r="NT408" s="379"/>
      <c r="NU408" s="379"/>
      <c r="NV408" s="379"/>
      <c r="NW408" s="379"/>
      <c r="NX408" s="379"/>
      <c r="NY408" s="379"/>
      <c r="NZ408" s="379"/>
      <c r="OA408" s="379"/>
      <c r="OB408" s="379"/>
      <c r="OC408" s="379"/>
      <c r="OD408" s="379"/>
      <c r="OE408" s="379"/>
      <c r="OF408" s="379"/>
      <c r="OG408" s="379"/>
      <c r="OH408" s="379"/>
      <c r="OI408" s="379"/>
      <c r="OJ408" s="379"/>
      <c r="OK408" s="379"/>
      <c r="OL408" s="379"/>
      <c r="OM408" s="379"/>
      <c r="ON408" s="379"/>
      <c r="OO408" s="379"/>
      <c r="OP408" s="379"/>
      <c r="OQ408" s="379"/>
      <c r="OR408" s="379"/>
      <c r="OS408" s="379"/>
      <c r="OT408" s="379"/>
      <c r="OU408" s="379"/>
      <c r="OV408" s="379"/>
      <c r="OW408" s="379"/>
      <c r="OX408" s="379"/>
      <c r="OY408" s="379"/>
      <c r="OZ408" s="379"/>
      <c r="PA408" s="379"/>
      <c r="PB408" s="379"/>
      <c r="PC408" s="379"/>
      <c r="PD408" s="379"/>
      <c r="PE408" s="379"/>
      <c r="PF408" s="379"/>
      <c r="PG408" s="379"/>
      <c r="PH408" s="379"/>
      <c r="PI408" s="379"/>
      <c r="PJ408" s="379"/>
      <c r="PK408" s="379"/>
      <c r="PL408" s="379"/>
      <c r="PM408" s="379"/>
      <c r="PN408" s="379"/>
      <c r="PO408" s="379"/>
      <c r="PP408" s="379"/>
      <c r="PQ408" s="379"/>
      <c r="PR408" s="379"/>
      <c r="PS408" s="379"/>
      <c r="PT408" s="379"/>
      <c r="PU408" s="379"/>
      <c r="PV408" s="379"/>
      <c r="PW408" s="379"/>
      <c r="PX408" s="379"/>
      <c r="PY408" s="379"/>
      <c r="PZ408" s="379"/>
      <c r="QA408" s="379"/>
      <c r="QB408" s="379"/>
      <c r="QC408" s="379"/>
      <c r="QD408" s="379"/>
      <c r="QE408" s="379"/>
      <c r="QF408" s="379"/>
      <c r="QG408" s="379"/>
      <c r="QH408" s="379"/>
      <c r="QI408" s="379"/>
      <c r="QJ408" s="379"/>
      <c r="QK408" s="379"/>
      <c r="QL408" s="379"/>
      <c r="QM408" s="379"/>
      <c r="QN408" s="379"/>
      <c r="QO408" s="379"/>
      <c r="QP408" s="379"/>
      <c r="QQ408" s="379"/>
      <c r="QR408" s="379"/>
      <c r="QS408" s="379"/>
      <c r="QT408" s="379"/>
      <c r="QU408" s="379"/>
      <c r="QV408" s="379"/>
      <c r="QW408" s="379"/>
      <c r="QX408" s="379"/>
      <c r="QY408" s="379"/>
      <c r="QZ408" s="379"/>
      <c r="RA408" s="379"/>
      <c r="RB408" s="379"/>
      <c r="RC408" s="379"/>
      <c r="RD408" s="379"/>
      <c r="RE408" s="379"/>
      <c r="RF408" s="379"/>
      <c r="RG408" s="379"/>
      <c r="RH408" s="379"/>
      <c r="RI408" s="379"/>
      <c r="RJ408" s="379"/>
      <c r="RK408" s="379"/>
      <c r="RL408" s="379"/>
      <c r="RM408" s="379"/>
      <c r="RN408" s="379"/>
      <c r="RO408" s="379"/>
      <c r="RP408" s="379"/>
      <c r="RQ408" s="379"/>
      <c r="RR408" s="379"/>
      <c r="RS408" s="379"/>
      <c r="RT408" s="379"/>
      <c r="RU408" s="379"/>
      <c r="RV408" s="379"/>
      <c r="RW408" s="379"/>
      <c r="RX408" s="379"/>
      <c r="RY408" s="379"/>
      <c r="RZ408" s="379"/>
      <c r="SA408" s="379"/>
      <c r="SB408" s="379"/>
      <c r="SC408" s="379"/>
      <c r="SD408" s="379"/>
      <c r="SE408" s="379"/>
      <c r="SF408" s="379"/>
      <c r="SG408" s="379"/>
      <c r="SH408" s="379"/>
      <c r="SI408" s="379"/>
      <c r="SJ408" s="379"/>
      <c r="SK408" s="379"/>
      <c r="SL408" s="379"/>
      <c r="SM408" s="379"/>
      <c r="SN408" s="379"/>
      <c r="SO408" s="379"/>
      <c r="SP408" s="379"/>
      <c r="SQ408" s="379"/>
      <c r="SR408" s="379"/>
      <c r="SS408" s="379"/>
      <c r="ST408" s="379"/>
      <c r="SU408" s="379"/>
      <c r="SV408" s="379"/>
      <c r="SW408" s="379"/>
      <c r="SX408" s="379"/>
      <c r="SY408" s="379"/>
      <c r="SZ408" s="379"/>
      <c r="TA408" s="379"/>
      <c r="TB408" s="379"/>
      <c r="TC408" s="379"/>
      <c r="TD408" s="379"/>
      <c r="TE408" s="379"/>
      <c r="TF408" s="379"/>
      <c r="TG408" s="379"/>
      <c r="TH408" s="379"/>
      <c r="TI408" s="379"/>
      <c r="TJ408" s="379"/>
      <c r="TK408" s="379"/>
      <c r="TL408" s="379"/>
      <c r="TM408" s="379"/>
      <c r="TN408" s="379"/>
      <c r="TO408" s="379"/>
      <c r="TP408" s="379"/>
      <c r="TQ408" s="379"/>
      <c r="TR408" s="379"/>
      <c r="TS408" s="379"/>
      <c r="TT408" s="379"/>
      <c r="TU408" s="379"/>
      <c r="TV408" s="379"/>
      <c r="TW408" s="379"/>
      <c r="TX408" s="379"/>
      <c r="TY408" s="379"/>
      <c r="TZ408" s="379"/>
      <c r="UA408" s="379"/>
      <c r="UB408" s="379"/>
      <c r="UC408" s="379"/>
      <c r="UD408" s="379"/>
      <c r="UE408" s="379"/>
      <c r="UF408" s="379"/>
      <c r="UG408" s="379"/>
      <c r="UH408" s="379"/>
      <c r="UI408" s="379"/>
      <c r="UJ408" s="379"/>
      <c r="UK408" s="379"/>
      <c r="UL408" s="379"/>
      <c r="UM408" s="379"/>
      <c r="UN408" s="379"/>
      <c r="UO408" s="379"/>
      <c r="UP408" s="379"/>
      <c r="UQ408" s="379"/>
      <c r="UR408" s="379"/>
      <c r="US408" s="379"/>
      <c r="UT408" s="379"/>
      <c r="UU408" s="379"/>
      <c r="UV408" s="379"/>
      <c r="UW408" s="379"/>
      <c r="UX408" s="379"/>
      <c r="UY408" s="379"/>
      <c r="UZ408" s="379"/>
      <c r="VA408" s="379"/>
      <c r="VB408" s="379"/>
      <c r="VC408" s="379"/>
      <c r="VD408" s="379"/>
      <c r="VE408" s="379"/>
      <c r="VF408" s="379"/>
      <c r="VG408" s="379"/>
      <c r="VH408" s="379"/>
      <c r="VI408" s="379"/>
      <c r="VJ408" s="379"/>
      <c r="VK408" s="379"/>
      <c r="VL408" s="379"/>
      <c r="VM408" s="379"/>
      <c r="VN408" s="379"/>
      <c r="VO408" s="379"/>
      <c r="VP408" s="379"/>
      <c r="VQ408" s="379"/>
      <c r="VR408" s="379"/>
      <c r="VS408" s="379"/>
      <c r="VT408" s="379"/>
      <c r="VU408" s="379"/>
      <c r="VV408" s="379"/>
      <c r="VW408" s="379"/>
      <c r="VX408" s="379"/>
      <c r="VY408" s="379"/>
      <c r="VZ408" s="379"/>
      <c r="WA408" s="379"/>
      <c r="WB408" s="379"/>
      <c r="WC408" s="379"/>
      <c r="WD408" s="379"/>
      <c r="WE408" s="379"/>
      <c r="WF408" s="379"/>
      <c r="WG408" s="379"/>
      <c r="WH408" s="379"/>
      <c r="WI408" s="379"/>
      <c r="WJ408" s="379"/>
      <c r="WK408" s="379"/>
      <c r="WL408" s="379"/>
      <c r="WM408" s="379"/>
      <c r="WN408" s="379"/>
      <c r="WO408" s="379"/>
      <c r="WP408" s="379"/>
      <c r="WQ408" s="379"/>
      <c r="WR408" s="379"/>
      <c r="WS408" s="379"/>
      <c r="WT408" s="379"/>
      <c r="WU408" s="379"/>
      <c r="WV408" s="379"/>
      <c r="WW408" s="379"/>
      <c r="WX408" s="379"/>
      <c r="WY408" s="379"/>
      <c r="WZ408" s="379"/>
      <c r="XA408" s="379"/>
      <c r="XB408" s="379"/>
      <c r="XC408" s="379"/>
      <c r="XD408" s="379"/>
      <c r="XE408" s="379"/>
      <c r="XF408" s="379"/>
      <c r="XG408" s="379"/>
      <c r="XH408" s="379"/>
      <c r="XI408" s="379"/>
      <c r="XJ408" s="379"/>
      <c r="XK408" s="379"/>
      <c r="XL408" s="379"/>
      <c r="XM408" s="379"/>
      <c r="XN408" s="379"/>
      <c r="XO408" s="379"/>
      <c r="XP408" s="379"/>
      <c r="XQ408" s="379"/>
      <c r="XR408" s="379"/>
      <c r="XS408" s="379"/>
      <c r="XT408" s="379"/>
      <c r="XU408" s="379"/>
      <c r="XV408" s="379"/>
      <c r="XW408" s="379"/>
      <c r="XX408" s="379"/>
      <c r="XY408" s="379"/>
      <c r="XZ408" s="379"/>
      <c r="YA408" s="379"/>
      <c r="YB408" s="379"/>
      <c r="YC408" s="379"/>
      <c r="YD408" s="379"/>
      <c r="YE408" s="379"/>
      <c r="YF408" s="379"/>
      <c r="YG408" s="379"/>
      <c r="YH408" s="379"/>
      <c r="YI408" s="379"/>
      <c r="YJ408" s="379"/>
      <c r="YK408" s="379"/>
      <c r="YL408" s="379"/>
      <c r="YM408" s="379"/>
      <c r="YN408" s="379"/>
      <c r="YO408" s="379"/>
      <c r="YP408" s="379"/>
      <c r="YQ408" s="379"/>
      <c r="YR408" s="379"/>
      <c r="YS408" s="379"/>
      <c r="YT408" s="379"/>
      <c r="YU408" s="379"/>
      <c r="YV408" s="379"/>
      <c r="YW408" s="379"/>
      <c r="YX408" s="379"/>
      <c r="YY408" s="379"/>
      <c r="YZ408" s="379"/>
      <c r="ZA408" s="379"/>
      <c r="ZB408" s="379"/>
      <c r="ZC408" s="379"/>
      <c r="ZD408" s="379"/>
      <c r="ZE408" s="379"/>
      <c r="ZF408" s="379"/>
      <c r="ZG408" s="379"/>
      <c r="ZH408" s="379"/>
      <c r="ZI408" s="379"/>
      <c r="ZJ408" s="379"/>
      <c r="ZK408" s="379"/>
      <c r="ZL408" s="379"/>
      <c r="ZM408" s="379"/>
      <c r="ZN408" s="379"/>
      <c r="ZO408" s="379"/>
      <c r="ZP408" s="379"/>
      <c r="ZQ408" s="379"/>
      <c r="ZR408" s="379"/>
      <c r="ZS408" s="379"/>
      <c r="ZT408" s="379"/>
      <c r="ZU408" s="379"/>
      <c r="ZV408" s="379"/>
      <c r="ZW408" s="379"/>
      <c r="ZX408" s="379"/>
      <c r="ZY408" s="379"/>
      <c r="ZZ408" s="379"/>
      <c r="AAA408" s="379"/>
      <c r="AAB408" s="379"/>
      <c r="AAC408" s="379"/>
      <c r="AAD408" s="379"/>
      <c r="AAE408" s="379"/>
      <c r="AAF408" s="379"/>
      <c r="AAG408" s="379"/>
      <c r="AAH408" s="379"/>
      <c r="AAI408" s="379"/>
      <c r="AAJ408" s="379"/>
      <c r="AAK408" s="379"/>
      <c r="AAL408" s="379"/>
      <c r="AAM408" s="379"/>
      <c r="AAN408" s="379"/>
      <c r="AAO408" s="379"/>
      <c r="AAP408" s="379"/>
      <c r="AAQ408" s="379"/>
      <c r="AAR408" s="379"/>
      <c r="AAS408" s="379"/>
      <c r="AAT408" s="379"/>
      <c r="AAU408" s="379"/>
      <c r="AAV408" s="379"/>
      <c r="AAW408" s="379"/>
      <c r="AAX408" s="379"/>
      <c r="AAY408" s="379"/>
      <c r="AAZ408" s="379"/>
      <c r="ABA408" s="379"/>
      <c r="ABB408" s="379"/>
      <c r="ABC408" s="379"/>
      <c r="ABD408" s="379"/>
      <c r="ABE408" s="379"/>
      <c r="ABF408" s="379"/>
      <c r="ABG408" s="379"/>
      <c r="ABH408" s="379"/>
      <c r="ABI408" s="379"/>
      <c r="ABJ408" s="379"/>
      <c r="ABK408" s="379"/>
      <c r="ABL408" s="379"/>
      <c r="ABM408" s="379"/>
      <c r="ABN408" s="379"/>
      <c r="ABO408" s="379"/>
      <c r="ABP408" s="379"/>
      <c r="ABQ408" s="379"/>
      <c r="ABR408" s="379"/>
      <c r="ABS408" s="379"/>
      <c r="ABT408" s="379"/>
      <c r="ABU408" s="379"/>
      <c r="ABV408" s="379"/>
      <c r="ABW408" s="379"/>
      <c r="ABX408" s="379"/>
      <c r="ABY408" s="379"/>
      <c r="ABZ408" s="379"/>
      <c r="ACA408" s="379"/>
      <c r="ACB408" s="379"/>
      <c r="ACC408" s="379"/>
      <c r="ACD408" s="379"/>
      <c r="ACE408" s="379"/>
      <c r="ACF408" s="379"/>
      <c r="ACG408" s="379"/>
      <c r="ACH408" s="379"/>
      <c r="ACI408" s="379"/>
      <c r="ACJ408" s="379"/>
      <c r="ACK408" s="379"/>
      <c r="ACL408" s="379"/>
      <c r="ACM408" s="379"/>
      <c r="ACN408" s="379"/>
      <c r="ACO408" s="379"/>
      <c r="ACP408" s="379"/>
      <c r="ACQ408" s="379"/>
      <c r="ACR408" s="379"/>
      <c r="ACS408" s="379"/>
      <c r="ACT408" s="379"/>
      <c r="ACU408" s="379"/>
      <c r="ACV408" s="379"/>
      <c r="ACW408" s="379"/>
      <c r="ACX408" s="379"/>
      <c r="ACY408" s="379"/>
      <c r="ACZ408" s="379"/>
      <c r="ADA408" s="379"/>
      <c r="ADB408" s="379"/>
      <c r="ADC408" s="379"/>
      <c r="ADD408" s="379"/>
      <c r="ADE408" s="379"/>
      <c r="ADF408" s="379"/>
      <c r="ADG408" s="379"/>
      <c r="ADH408" s="379"/>
      <c r="ADI408" s="379"/>
      <c r="ADJ408" s="379"/>
      <c r="ADK408" s="379"/>
      <c r="ADL408" s="379"/>
      <c r="ADM408" s="379"/>
      <c r="ADN408" s="379"/>
      <c r="ADO408" s="379"/>
      <c r="ADP408" s="379"/>
      <c r="ADQ408" s="379"/>
      <c r="ADR408" s="379"/>
      <c r="ADS408" s="379"/>
      <c r="ADT408" s="379"/>
      <c r="ADU408" s="379"/>
      <c r="ADV408" s="379"/>
      <c r="ADW408" s="379"/>
      <c r="ADX408" s="379"/>
      <c r="ADY408" s="379"/>
      <c r="ADZ408" s="379"/>
      <c r="AEA408" s="379"/>
      <c r="AEB408" s="379"/>
      <c r="AEC408" s="379"/>
      <c r="AED408" s="379"/>
      <c r="AEE408" s="379"/>
      <c r="AEF408" s="379"/>
      <c r="AEG408" s="379"/>
      <c r="AEH408" s="379"/>
      <c r="AEI408" s="379"/>
      <c r="AEJ408" s="379"/>
      <c r="AEK408" s="379"/>
      <c r="AEL408" s="379"/>
      <c r="AEM408" s="379"/>
      <c r="AEN408" s="379"/>
      <c r="AEO408" s="379"/>
      <c r="AEP408" s="379"/>
      <c r="AEQ408" s="379"/>
      <c r="AER408" s="379"/>
      <c r="AES408" s="379"/>
      <c r="AET408" s="379"/>
      <c r="AEU408" s="379"/>
      <c r="AEV408" s="379"/>
      <c r="AEW408" s="379"/>
      <c r="AEX408" s="379"/>
      <c r="AEY408" s="379"/>
      <c r="AEZ408" s="379"/>
      <c r="AFA408" s="379"/>
      <c r="AFB408" s="379"/>
      <c r="AFC408" s="379"/>
      <c r="AFD408" s="379"/>
      <c r="AFE408" s="379"/>
      <c r="AFF408" s="379"/>
      <c r="AFG408" s="379"/>
      <c r="AFH408" s="379"/>
      <c r="AFI408" s="379"/>
      <c r="AFJ408" s="379"/>
      <c r="AFK408" s="379"/>
      <c r="AFL408" s="379"/>
      <c r="AFM408" s="379"/>
      <c r="AFN408" s="379"/>
      <c r="AFO408" s="379"/>
      <c r="AFP408" s="379"/>
      <c r="AFQ408" s="379"/>
      <c r="AFR408" s="379"/>
      <c r="AFS408" s="379"/>
      <c r="AFT408" s="379"/>
      <c r="AFU408" s="379"/>
      <c r="AFV408" s="379"/>
      <c r="AFW408" s="379"/>
      <c r="AFX408" s="379"/>
      <c r="AFY408" s="379"/>
      <c r="AFZ408" s="379"/>
      <c r="AGA408" s="379"/>
      <c r="AGB408" s="379"/>
      <c r="AGC408" s="379"/>
      <c r="AGD408" s="379"/>
      <c r="AGE408" s="379"/>
      <c r="AGF408" s="379"/>
      <c r="AGG408" s="379"/>
      <c r="AGH408" s="379"/>
      <c r="AGI408" s="379"/>
      <c r="AGJ408" s="379"/>
      <c r="AGK408" s="379"/>
      <c r="AGL408" s="379"/>
      <c r="AGM408" s="379"/>
      <c r="AGN408" s="379"/>
      <c r="AGO408" s="379"/>
      <c r="AGP408" s="379"/>
      <c r="AGQ408" s="379"/>
      <c r="AGR408" s="379"/>
      <c r="AGS408" s="379"/>
      <c r="AGT408" s="379"/>
      <c r="AGU408" s="379"/>
      <c r="AGV408" s="379"/>
      <c r="AGW408" s="379"/>
      <c r="AGX408" s="379"/>
      <c r="AGY408" s="379"/>
      <c r="AGZ408" s="379"/>
      <c r="AHA408" s="379"/>
      <c r="AHB408" s="379"/>
      <c r="AHC408" s="379"/>
      <c r="AHD408" s="379"/>
      <c r="AHE408" s="379"/>
      <c r="AHF408" s="379"/>
      <c r="AHG408" s="379"/>
      <c r="AHH408" s="379"/>
      <c r="AHI408" s="379"/>
      <c r="AHJ408" s="379"/>
      <c r="AHK408" s="379"/>
      <c r="AHL408" s="379"/>
      <c r="AHM408" s="379"/>
      <c r="AHN408" s="379"/>
      <c r="AHO408" s="379"/>
      <c r="AHP408" s="379"/>
      <c r="AHQ408" s="379"/>
      <c r="AHR408" s="379"/>
      <c r="AHS408" s="379"/>
      <c r="AHT408" s="379"/>
      <c r="AHU408" s="379"/>
      <c r="AHV408" s="379"/>
      <c r="AHW408" s="379"/>
      <c r="AHX408" s="379"/>
      <c r="AHY408" s="379"/>
      <c r="AHZ408" s="379"/>
      <c r="AIA408" s="379"/>
      <c r="AIB408" s="379"/>
      <c r="AIC408" s="379"/>
      <c r="AID408" s="379"/>
      <c r="AIE408" s="379"/>
      <c r="AIF408" s="379"/>
      <c r="AIG408" s="379"/>
      <c r="AIH408" s="379"/>
      <c r="AII408" s="379"/>
      <c r="AIJ408" s="379"/>
      <c r="AIK408" s="379"/>
      <c r="AIL408" s="379"/>
      <c r="AIM408" s="379"/>
      <c r="AIN408" s="379"/>
      <c r="AIO408" s="379"/>
      <c r="AIP408" s="379"/>
      <c r="AIQ408" s="379"/>
      <c r="AIR408" s="379"/>
      <c r="AIS408" s="379"/>
      <c r="AIT408" s="379"/>
      <c r="AIU408" s="379"/>
      <c r="AIV408" s="379"/>
      <c r="AIW408" s="379"/>
      <c r="AIX408" s="379"/>
      <c r="AIY408" s="379"/>
      <c r="AIZ408" s="379"/>
      <c r="AJA408" s="379"/>
      <c r="AJB408" s="379"/>
      <c r="AJC408" s="379"/>
      <c r="AJD408" s="379"/>
      <c r="AJE408" s="379"/>
      <c r="AJF408" s="379"/>
      <c r="AJG408" s="379"/>
      <c r="AJH408" s="379"/>
      <c r="AJI408" s="379"/>
      <c r="AJJ408" s="379"/>
      <c r="AJK408" s="379"/>
      <c r="AJL408" s="379"/>
      <c r="AJM408" s="379"/>
      <c r="AJN408" s="379"/>
      <c r="AJO408" s="379"/>
      <c r="AJP408" s="379"/>
      <c r="AJQ408" s="379"/>
      <c r="AJR408" s="379"/>
      <c r="AJS408" s="379"/>
      <c r="AJT408" s="379"/>
      <c r="AJU408" s="379"/>
      <c r="AJV408" s="379"/>
      <c r="AJW408" s="379"/>
      <c r="AJX408" s="379"/>
      <c r="AJY408" s="379"/>
      <c r="AJZ408" s="379"/>
      <c r="AKA408" s="379"/>
      <c r="AKB408" s="379"/>
      <c r="AKC408" s="379"/>
      <c r="AKD408" s="379"/>
      <c r="AKE408" s="379"/>
      <c r="AKF408" s="379"/>
      <c r="AKG408" s="379"/>
      <c r="AKH408" s="379"/>
      <c r="AKI408" s="379"/>
      <c r="AKJ408" s="379"/>
      <c r="AKK408" s="379"/>
      <c r="AKL408" s="379"/>
      <c r="AKM408" s="379"/>
      <c r="AKN408" s="379"/>
      <c r="AKO408" s="379"/>
      <c r="AKP408" s="379"/>
      <c r="AKQ408" s="379"/>
      <c r="AKR408" s="379"/>
      <c r="AKS408" s="379"/>
      <c r="AKT408" s="379"/>
      <c r="AKU408" s="379"/>
      <c r="AKV408" s="379"/>
      <c r="AKW408" s="379"/>
      <c r="AKX408" s="379"/>
      <c r="AKY408" s="379"/>
      <c r="AKZ408" s="379"/>
      <c r="ALA408" s="379"/>
      <c r="ALB408" s="379"/>
      <c r="ALC408" s="379"/>
      <c r="ALD408" s="379"/>
      <c r="ALE408" s="379"/>
      <c r="ALF408" s="379"/>
      <c r="ALG408" s="379"/>
      <c r="ALH408" s="379"/>
      <c r="ALI408" s="379"/>
      <c r="ALJ408" s="379"/>
      <c r="ALK408" s="379"/>
      <c r="ALL408" s="379"/>
      <c r="ALM408" s="379"/>
      <c r="ALN408" s="379"/>
      <c r="ALO408" s="379"/>
      <c r="ALP408" s="379"/>
      <c r="ALQ408" s="379"/>
      <c r="ALR408" s="379"/>
      <c r="ALS408" s="379"/>
      <c r="ALT408" s="379"/>
      <c r="ALU408" s="379"/>
      <c r="ALV408" s="379"/>
      <c r="ALW408" s="379"/>
      <c r="ALX408" s="379"/>
      <c r="ALY408" s="379"/>
      <c r="ALZ408" s="379"/>
      <c r="AMA408" s="379"/>
      <c r="AMB408" s="379"/>
      <c r="AMC408" s="379"/>
      <c r="AMD408" s="379"/>
      <c r="AME408" s="379"/>
      <c r="AMF408" s="379"/>
      <c r="AMG408" s="379"/>
      <c r="AMH408" s="379"/>
      <c r="AMI408" s="379"/>
      <c r="AMJ408" s="379"/>
      <c r="AMK408" s="379"/>
      <c r="AML408" s="379"/>
      <c r="AMM408" s="379"/>
      <c r="AMN408" s="379"/>
      <c r="AMO408" s="379"/>
      <c r="AMP408" s="379"/>
      <c r="AMQ408" s="379"/>
      <c r="AMR408" s="379"/>
      <c r="AMS408" s="379"/>
      <c r="AMT408" s="379"/>
      <c r="AMU408" s="379"/>
      <c r="AMV408" s="379"/>
      <c r="AMW408" s="379"/>
      <c r="AMX408" s="379"/>
      <c r="AMY408" s="379"/>
      <c r="AMZ408" s="379"/>
      <c r="ANA408" s="379"/>
      <c r="ANB408" s="379"/>
      <c r="ANC408" s="379"/>
      <c r="AND408" s="379"/>
      <c r="ANE408" s="379"/>
      <c r="ANF408" s="379"/>
      <c r="ANG408" s="379"/>
      <c r="ANH408" s="379"/>
    </row>
    <row r="409" spans="1:1048" s="343" customFormat="1" ht="13.2" x14ac:dyDescent="0.25">
      <c r="A409" s="375">
        <v>45936</v>
      </c>
      <c r="B409" s="373">
        <v>0</v>
      </c>
      <c r="C409" s="373">
        <v>0.16600000000000001</v>
      </c>
      <c r="D409" s="387">
        <v>5.7000000000000002E-2</v>
      </c>
      <c r="E409" s="468">
        <v>5.5E-2</v>
      </c>
      <c r="F409" s="481">
        <v>45967</v>
      </c>
      <c r="G409" s="474">
        <v>0.1</v>
      </c>
      <c r="H409" s="475">
        <v>0.13600000000000001</v>
      </c>
      <c r="I409" s="475">
        <v>0.11700000000000001</v>
      </c>
      <c r="J409" s="484">
        <v>7.0000000000000007E-2</v>
      </c>
      <c r="K409" s="408">
        <v>45997</v>
      </c>
      <c r="L409" s="406">
        <v>0</v>
      </c>
      <c r="M409" s="406">
        <v>0.23300000000000001</v>
      </c>
      <c r="N409" s="406">
        <v>0.20100000000000001</v>
      </c>
      <c r="O409" s="464">
        <v>0.20100000000000001</v>
      </c>
      <c r="P409" s="492">
        <v>46028</v>
      </c>
      <c r="Q409" s="520">
        <v>0.1</v>
      </c>
      <c r="R409" s="520">
        <v>0.19700000000000001</v>
      </c>
      <c r="S409" s="520">
        <v>0.43</v>
      </c>
      <c r="T409" s="536">
        <v>0.19800000000000001</v>
      </c>
      <c r="U409" s="541">
        <v>46059</v>
      </c>
      <c r="V409" s="440">
        <v>2.6</v>
      </c>
      <c r="W409" s="440">
        <v>5.0730000000000004</v>
      </c>
      <c r="X409" s="530">
        <v>2.9000000000000001E-2</v>
      </c>
      <c r="Y409" s="567">
        <v>1.2999999999999999E-2</v>
      </c>
      <c r="Z409" s="449">
        <v>46087</v>
      </c>
      <c r="AA409" s="441">
        <v>10.1</v>
      </c>
      <c r="AB409" s="442">
        <v>1.6879999999999999</v>
      </c>
      <c r="AC409" s="442">
        <v>0.623</v>
      </c>
      <c r="AD409" s="455">
        <v>0.70899999999999996</v>
      </c>
      <c r="AE409" s="439">
        <v>46118</v>
      </c>
      <c r="AF409" s="440">
        <v>0</v>
      </c>
      <c r="AG409" s="440">
        <v>1.43</v>
      </c>
      <c r="AH409" s="592">
        <v>0.56699999999999995</v>
      </c>
      <c r="AI409" s="592">
        <v>0.624</v>
      </c>
      <c r="AJ409" s="443"/>
      <c r="AK409" s="444"/>
      <c r="AL409" s="445"/>
      <c r="AM409" s="445"/>
      <c r="AN409" s="445"/>
      <c r="AO409" s="446"/>
      <c r="AP409" s="447"/>
      <c r="AQ409" s="448"/>
      <c r="AR409" s="453"/>
      <c r="AS409" s="617"/>
      <c r="AT409" s="449"/>
      <c r="AU409" s="430"/>
      <c r="AV409" s="431"/>
      <c r="AW409" s="431"/>
      <c r="AX409" s="450"/>
      <c r="AY409" s="439"/>
      <c r="AZ409" s="381"/>
      <c r="BA409" s="381"/>
      <c r="BB409" s="383"/>
      <c r="BC409" s="383"/>
      <c r="BD409" s="449"/>
      <c r="BE409" s="430"/>
      <c r="BF409" s="441"/>
      <c r="BG409" s="441"/>
      <c r="BH409" s="624"/>
      <c r="BI409" s="379"/>
      <c r="BJ409" s="379"/>
      <c r="BK409" s="379"/>
      <c r="BL409" s="380"/>
      <c r="BM409" s="379"/>
      <c r="BN409" s="379"/>
      <c r="BO409" s="379"/>
      <c r="BP409" s="379"/>
      <c r="BQ409" s="379"/>
      <c r="BR409" s="379"/>
      <c r="BS409" s="379"/>
      <c r="BT409" s="379"/>
      <c r="BU409" s="379"/>
      <c r="BV409" s="379"/>
      <c r="BW409" s="379"/>
      <c r="BX409" s="379"/>
      <c r="BY409" s="379"/>
      <c r="BZ409" s="379"/>
      <c r="CA409" s="379"/>
      <c r="CB409" s="379"/>
      <c r="CC409" s="379"/>
      <c r="CD409" s="379"/>
      <c r="CE409" s="379"/>
      <c r="CF409" s="379"/>
      <c r="CG409" s="379"/>
      <c r="CH409" s="379"/>
      <c r="CI409" s="379"/>
      <c r="CJ409" s="379"/>
      <c r="CK409" s="379"/>
      <c r="CL409" s="379"/>
      <c r="CM409" s="379"/>
      <c r="CN409" s="379"/>
      <c r="CO409" s="379"/>
      <c r="CP409" s="379"/>
      <c r="CQ409" s="379"/>
      <c r="CR409" s="379"/>
      <c r="CS409" s="379"/>
      <c r="CT409" s="379"/>
      <c r="CU409" s="379"/>
      <c r="CV409" s="379"/>
      <c r="CW409" s="379"/>
      <c r="CX409" s="379"/>
      <c r="CY409" s="379"/>
      <c r="CZ409" s="379"/>
      <c r="DA409" s="379"/>
      <c r="DB409" s="379"/>
      <c r="DC409" s="379"/>
      <c r="DD409" s="379"/>
      <c r="DE409" s="379"/>
      <c r="DF409" s="379"/>
      <c r="DG409" s="379"/>
      <c r="DH409" s="379"/>
      <c r="DI409" s="379"/>
      <c r="DJ409" s="379"/>
      <c r="DK409" s="379"/>
      <c r="DL409" s="379"/>
      <c r="DM409" s="379"/>
      <c r="DN409" s="379"/>
      <c r="DO409" s="379"/>
      <c r="DP409" s="379"/>
      <c r="DQ409" s="379"/>
      <c r="DR409" s="379"/>
      <c r="DS409" s="379"/>
      <c r="DT409" s="379"/>
      <c r="DU409" s="379"/>
      <c r="DV409" s="379"/>
      <c r="DW409" s="379"/>
      <c r="DX409" s="379"/>
      <c r="DY409" s="379"/>
      <c r="DZ409" s="379"/>
      <c r="EA409" s="379"/>
      <c r="EB409" s="379"/>
      <c r="EC409" s="379"/>
      <c r="ED409" s="379"/>
      <c r="EE409" s="379"/>
      <c r="EF409" s="379"/>
      <c r="EG409" s="379"/>
      <c r="EH409" s="379"/>
      <c r="EI409" s="379"/>
      <c r="EJ409" s="379"/>
      <c r="EK409" s="379"/>
      <c r="EL409" s="379"/>
      <c r="EM409" s="379"/>
      <c r="EN409" s="379"/>
      <c r="EO409" s="379"/>
      <c r="EP409" s="379"/>
      <c r="EQ409" s="379"/>
      <c r="ER409" s="379"/>
      <c r="ES409" s="379"/>
      <c r="ET409" s="379"/>
      <c r="EU409" s="379"/>
      <c r="EV409" s="379"/>
      <c r="EW409" s="379"/>
      <c r="EX409" s="379"/>
      <c r="EY409" s="379"/>
      <c r="EZ409" s="379"/>
      <c r="FA409" s="379"/>
      <c r="FB409" s="379"/>
      <c r="FC409" s="379"/>
      <c r="FD409" s="379"/>
      <c r="FE409" s="379"/>
      <c r="FF409" s="379"/>
      <c r="FG409" s="379"/>
      <c r="FH409" s="379"/>
      <c r="FI409" s="379"/>
      <c r="FJ409" s="379"/>
      <c r="FK409" s="379"/>
      <c r="FL409" s="379"/>
      <c r="FM409" s="379"/>
      <c r="FN409" s="379"/>
      <c r="FO409" s="379"/>
      <c r="FP409" s="379"/>
      <c r="FQ409" s="379"/>
      <c r="FR409" s="379"/>
      <c r="FS409" s="379"/>
      <c r="FT409" s="379"/>
      <c r="FU409" s="379"/>
      <c r="FV409" s="379"/>
      <c r="FW409" s="379"/>
      <c r="FX409" s="379"/>
      <c r="FY409" s="379"/>
      <c r="FZ409" s="379"/>
      <c r="GA409" s="379"/>
      <c r="GB409" s="379"/>
      <c r="GC409" s="379"/>
      <c r="GD409" s="379"/>
      <c r="GE409" s="379"/>
      <c r="GF409" s="379"/>
      <c r="GG409" s="379"/>
      <c r="GH409" s="379"/>
      <c r="GI409" s="379"/>
      <c r="GJ409" s="379"/>
      <c r="GK409" s="379"/>
      <c r="GL409" s="379"/>
      <c r="GM409" s="379"/>
      <c r="GN409" s="379"/>
      <c r="GO409" s="379"/>
      <c r="GP409" s="379"/>
      <c r="GQ409" s="379"/>
      <c r="GR409" s="379"/>
      <c r="GS409" s="379"/>
      <c r="GT409" s="379"/>
      <c r="GU409" s="379"/>
      <c r="GV409" s="379"/>
      <c r="GW409" s="379"/>
      <c r="GX409" s="379"/>
      <c r="GY409" s="379"/>
      <c r="GZ409" s="379"/>
      <c r="HA409" s="379"/>
      <c r="HB409" s="379"/>
      <c r="HC409" s="379"/>
      <c r="HD409" s="379"/>
      <c r="HE409" s="379"/>
      <c r="HF409" s="379"/>
      <c r="HG409" s="379"/>
      <c r="HH409" s="379"/>
      <c r="HI409" s="379"/>
      <c r="HJ409" s="379"/>
      <c r="HK409" s="379"/>
      <c r="HL409" s="379"/>
      <c r="HM409" s="379"/>
      <c r="HN409" s="379"/>
      <c r="HO409" s="379"/>
      <c r="HP409" s="379"/>
      <c r="HQ409" s="379"/>
      <c r="HR409" s="379"/>
      <c r="HS409" s="379"/>
      <c r="HT409" s="379"/>
      <c r="HU409" s="379"/>
      <c r="HV409" s="379"/>
      <c r="HW409" s="379"/>
      <c r="HX409" s="379"/>
      <c r="HY409" s="379"/>
      <c r="HZ409" s="379"/>
      <c r="IA409" s="379"/>
      <c r="IB409" s="379"/>
      <c r="IC409" s="379"/>
      <c r="ID409" s="379"/>
      <c r="IE409" s="379"/>
      <c r="IF409" s="379"/>
      <c r="IG409" s="379"/>
      <c r="IH409" s="379"/>
      <c r="II409" s="379"/>
      <c r="IJ409" s="379"/>
      <c r="IK409" s="379"/>
      <c r="IL409" s="379"/>
      <c r="IM409" s="379"/>
      <c r="IN409" s="379"/>
      <c r="IO409" s="379"/>
      <c r="IP409" s="379"/>
      <c r="IQ409" s="379"/>
      <c r="IR409" s="379"/>
      <c r="IS409" s="379"/>
      <c r="IT409" s="379"/>
      <c r="IU409" s="379"/>
      <c r="IV409" s="379"/>
      <c r="IW409" s="379"/>
      <c r="IX409" s="379"/>
      <c r="IY409" s="379"/>
      <c r="IZ409" s="379"/>
      <c r="JA409" s="379"/>
      <c r="JB409" s="379"/>
      <c r="JC409" s="379"/>
      <c r="JD409" s="379"/>
      <c r="JE409" s="379"/>
      <c r="JF409" s="379"/>
      <c r="JG409" s="379"/>
      <c r="JH409" s="379"/>
      <c r="JI409" s="379"/>
      <c r="JJ409" s="379"/>
      <c r="JK409" s="379"/>
      <c r="JL409" s="379"/>
      <c r="JM409" s="379"/>
      <c r="JN409" s="379"/>
      <c r="JO409" s="379"/>
      <c r="JP409" s="379"/>
      <c r="JQ409" s="379"/>
      <c r="JR409" s="379"/>
      <c r="JS409" s="379"/>
      <c r="JT409" s="379"/>
      <c r="JU409" s="379"/>
      <c r="JV409" s="379"/>
      <c r="JW409" s="379"/>
      <c r="JX409" s="379"/>
      <c r="JY409" s="379"/>
      <c r="JZ409" s="379"/>
      <c r="KA409" s="379"/>
      <c r="KB409" s="379"/>
      <c r="KC409" s="379"/>
      <c r="KD409" s="379"/>
      <c r="KE409" s="379"/>
      <c r="KF409" s="379"/>
      <c r="KG409" s="379"/>
      <c r="KH409" s="379"/>
      <c r="KI409" s="379"/>
      <c r="KJ409" s="379"/>
      <c r="KK409" s="379"/>
      <c r="KL409" s="379"/>
      <c r="KM409" s="379"/>
      <c r="KN409" s="379"/>
      <c r="KO409" s="379"/>
      <c r="KP409" s="379"/>
      <c r="KQ409" s="379"/>
      <c r="KR409" s="379"/>
      <c r="KS409" s="379"/>
      <c r="KT409" s="379"/>
      <c r="KU409" s="379"/>
      <c r="KV409" s="379"/>
      <c r="KW409" s="379"/>
      <c r="KX409" s="379"/>
      <c r="KY409" s="379"/>
      <c r="KZ409" s="379"/>
      <c r="LA409" s="379"/>
      <c r="LB409" s="379"/>
      <c r="LC409" s="379"/>
      <c r="LD409" s="379"/>
      <c r="LE409" s="379"/>
      <c r="LF409" s="379"/>
      <c r="LG409" s="379"/>
      <c r="LH409" s="379"/>
      <c r="LI409" s="379"/>
      <c r="LJ409" s="379"/>
      <c r="LK409" s="379"/>
      <c r="LL409" s="379"/>
      <c r="LM409" s="379"/>
      <c r="LN409" s="379"/>
      <c r="LO409" s="379"/>
      <c r="LP409" s="379"/>
      <c r="LQ409" s="379"/>
      <c r="LR409" s="379"/>
      <c r="LS409" s="379"/>
      <c r="LT409" s="379"/>
      <c r="LU409" s="379"/>
      <c r="LV409" s="379"/>
      <c r="LW409" s="379"/>
      <c r="LX409" s="379"/>
      <c r="LY409" s="379"/>
      <c r="LZ409" s="379"/>
      <c r="MA409" s="379"/>
      <c r="MB409" s="379"/>
      <c r="MC409" s="379"/>
      <c r="MD409" s="379"/>
      <c r="ME409" s="379"/>
      <c r="MF409" s="379"/>
      <c r="MG409" s="379"/>
      <c r="MH409" s="379"/>
      <c r="MI409" s="379"/>
      <c r="MJ409" s="379"/>
      <c r="MK409" s="379"/>
      <c r="ML409" s="379"/>
      <c r="MM409" s="379"/>
      <c r="MN409" s="379"/>
      <c r="MO409" s="379"/>
      <c r="MP409" s="379"/>
      <c r="MQ409" s="379"/>
      <c r="MR409" s="379"/>
      <c r="MS409" s="379"/>
      <c r="MT409" s="379"/>
      <c r="MU409" s="379"/>
      <c r="MV409" s="379"/>
      <c r="MW409" s="379"/>
      <c r="MX409" s="379"/>
      <c r="MY409" s="379"/>
      <c r="MZ409" s="379"/>
      <c r="NA409" s="379"/>
      <c r="NB409" s="379"/>
      <c r="NC409" s="379"/>
      <c r="ND409" s="379"/>
      <c r="NE409" s="379"/>
      <c r="NF409" s="379"/>
      <c r="NG409" s="379"/>
      <c r="NH409" s="379"/>
      <c r="NI409" s="379"/>
      <c r="NJ409" s="379"/>
      <c r="NK409" s="379"/>
      <c r="NL409" s="379"/>
      <c r="NM409" s="379"/>
      <c r="NN409" s="379"/>
      <c r="NO409" s="379"/>
      <c r="NP409" s="379"/>
      <c r="NQ409" s="379"/>
      <c r="NR409" s="379"/>
      <c r="NS409" s="379"/>
      <c r="NT409" s="379"/>
      <c r="NU409" s="379"/>
      <c r="NV409" s="379"/>
      <c r="NW409" s="379"/>
      <c r="NX409" s="379"/>
      <c r="NY409" s="379"/>
      <c r="NZ409" s="379"/>
      <c r="OA409" s="379"/>
      <c r="OB409" s="379"/>
      <c r="OC409" s="379"/>
      <c r="OD409" s="379"/>
      <c r="OE409" s="379"/>
      <c r="OF409" s="379"/>
      <c r="OG409" s="379"/>
      <c r="OH409" s="379"/>
      <c r="OI409" s="379"/>
      <c r="OJ409" s="379"/>
      <c r="OK409" s="379"/>
      <c r="OL409" s="379"/>
      <c r="OM409" s="379"/>
      <c r="ON409" s="379"/>
      <c r="OO409" s="379"/>
      <c r="OP409" s="379"/>
      <c r="OQ409" s="379"/>
      <c r="OR409" s="379"/>
      <c r="OS409" s="379"/>
      <c r="OT409" s="379"/>
      <c r="OU409" s="379"/>
      <c r="OV409" s="379"/>
      <c r="OW409" s="379"/>
      <c r="OX409" s="379"/>
      <c r="OY409" s="379"/>
      <c r="OZ409" s="379"/>
      <c r="PA409" s="379"/>
      <c r="PB409" s="379"/>
      <c r="PC409" s="379"/>
      <c r="PD409" s="379"/>
      <c r="PE409" s="379"/>
      <c r="PF409" s="379"/>
      <c r="PG409" s="379"/>
      <c r="PH409" s="379"/>
      <c r="PI409" s="379"/>
      <c r="PJ409" s="379"/>
      <c r="PK409" s="379"/>
      <c r="PL409" s="379"/>
      <c r="PM409" s="379"/>
      <c r="PN409" s="379"/>
      <c r="PO409" s="379"/>
      <c r="PP409" s="379"/>
      <c r="PQ409" s="379"/>
      <c r="PR409" s="379"/>
      <c r="PS409" s="379"/>
      <c r="PT409" s="379"/>
      <c r="PU409" s="379"/>
      <c r="PV409" s="379"/>
      <c r="PW409" s="379"/>
      <c r="PX409" s="379"/>
      <c r="PY409" s="379"/>
      <c r="PZ409" s="379"/>
      <c r="QA409" s="379"/>
      <c r="QB409" s="379"/>
      <c r="QC409" s="379"/>
      <c r="QD409" s="379"/>
      <c r="QE409" s="379"/>
      <c r="QF409" s="379"/>
      <c r="QG409" s="379"/>
      <c r="QH409" s="379"/>
      <c r="QI409" s="379"/>
      <c r="QJ409" s="379"/>
      <c r="QK409" s="379"/>
      <c r="QL409" s="379"/>
      <c r="QM409" s="379"/>
      <c r="QN409" s="379"/>
      <c r="QO409" s="379"/>
      <c r="QP409" s="379"/>
      <c r="QQ409" s="379"/>
      <c r="QR409" s="379"/>
      <c r="QS409" s="379"/>
      <c r="QT409" s="379"/>
      <c r="QU409" s="379"/>
      <c r="QV409" s="379"/>
      <c r="QW409" s="379"/>
      <c r="QX409" s="379"/>
      <c r="QY409" s="379"/>
      <c r="QZ409" s="379"/>
      <c r="RA409" s="379"/>
      <c r="RB409" s="379"/>
      <c r="RC409" s="379"/>
      <c r="RD409" s="379"/>
      <c r="RE409" s="379"/>
      <c r="RF409" s="379"/>
      <c r="RG409" s="379"/>
      <c r="RH409" s="379"/>
      <c r="RI409" s="379"/>
      <c r="RJ409" s="379"/>
      <c r="RK409" s="379"/>
      <c r="RL409" s="379"/>
      <c r="RM409" s="379"/>
      <c r="RN409" s="379"/>
      <c r="RO409" s="379"/>
      <c r="RP409" s="379"/>
      <c r="RQ409" s="379"/>
      <c r="RR409" s="379"/>
      <c r="RS409" s="379"/>
      <c r="RT409" s="379"/>
      <c r="RU409" s="379"/>
      <c r="RV409" s="379"/>
      <c r="RW409" s="379"/>
      <c r="RX409" s="379"/>
      <c r="RY409" s="379"/>
      <c r="RZ409" s="379"/>
      <c r="SA409" s="379"/>
      <c r="SB409" s="379"/>
      <c r="SC409" s="379"/>
      <c r="SD409" s="379"/>
      <c r="SE409" s="379"/>
      <c r="SF409" s="379"/>
      <c r="SG409" s="379"/>
      <c r="SH409" s="379"/>
      <c r="SI409" s="379"/>
      <c r="SJ409" s="379"/>
      <c r="SK409" s="379"/>
      <c r="SL409" s="379"/>
      <c r="SM409" s="379"/>
      <c r="SN409" s="379"/>
      <c r="SO409" s="379"/>
      <c r="SP409" s="379"/>
      <c r="SQ409" s="379"/>
      <c r="SR409" s="379"/>
      <c r="SS409" s="379"/>
      <c r="ST409" s="379"/>
      <c r="SU409" s="379"/>
      <c r="SV409" s="379"/>
      <c r="SW409" s="379"/>
      <c r="SX409" s="379"/>
      <c r="SY409" s="379"/>
      <c r="SZ409" s="379"/>
      <c r="TA409" s="379"/>
      <c r="TB409" s="379"/>
      <c r="TC409" s="379"/>
      <c r="TD409" s="379"/>
      <c r="TE409" s="379"/>
      <c r="TF409" s="379"/>
      <c r="TG409" s="379"/>
      <c r="TH409" s="379"/>
      <c r="TI409" s="379"/>
      <c r="TJ409" s="379"/>
      <c r="TK409" s="379"/>
      <c r="TL409" s="379"/>
      <c r="TM409" s="379"/>
      <c r="TN409" s="379"/>
      <c r="TO409" s="379"/>
      <c r="TP409" s="379"/>
      <c r="TQ409" s="379"/>
      <c r="TR409" s="379"/>
      <c r="TS409" s="379"/>
      <c r="TT409" s="379"/>
      <c r="TU409" s="379"/>
      <c r="TV409" s="379"/>
      <c r="TW409" s="379"/>
      <c r="TX409" s="379"/>
      <c r="TY409" s="379"/>
      <c r="TZ409" s="379"/>
      <c r="UA409" s="379"/>
      <c r="UB409" s="379"/>
      <c r="UC409" s="379"/>
      <c r="UD409" s="379"/>
      <c r="UE409" s="379"/>
      <c r="UF409" s="379"/>
      <c r="UG409" s="379"/>
      <c r="UH409" s="379"/>
      <c r="UI409" s="379"/>
      <c r="UJ409" s="379"/>
      <c r="UK409" s="379"/>
      <c r="UL409" s="379"/>
      <c r="UM409" s="379"/>
      <c r="UN409" s="379"/>
      <c r="UO409" s="379"/>
      <c r="UP409" s="379"/>
      <c r="UQ409" s="379"/>
      <c r="UR409" s="379"/>
      <c r="US409" s="379"/>
      <c r="UT409" s="379"/>
      <c r="UU409" s="379"/>
      <c r="UV409" s="379"/>
      <c r="UW409" s="379"/>
      <c r="UX409" s="379"/>
      <c r="UY409" s="379"/>
      <c r="UZ409" s="379"/>
      <c r="VA409" s="379"/>
      <c r="VB409" s="379"/>
      <c r="VC409" s="379"/>
      <c r="VD409" s="379"/>
      <c r="VE409" s="379"/>
      <c r="VF409" s="379"/>
      <c r="VG409" s="379"/>
      <c r="VH409" s="379"/>
      <c r="VI409" s="379"/>
      <c r="VJ409" s="379"/>
      <c r="VK409" s="379"/>
      <c r="VL409" s="379"/>
      <c r="VM409" s="379"/>
      <c r="VN409" s="379"/>
      <c r="VO409" s="379"/>
      <c r="VP409" s="379"/>
      <c r="VQ409" s="379"/>
      <c r="VR409" s="379"/>
      <c r="VS409" s="379"/>
      <c r="VT409" s="379"/>
      <c r="VU409" s="379"/>
      <c r="VV409" s="379"/>
      <c r="VW409" s="379"/>
      <c r="VX409" s="379"/>
      <c r="VY409" s="379"/>
      <c r="VZ409" s="379"/>
      <c r="WA409" s="379"/>
      <c r="WB409" s="379"/>
      <c r="WC409" s="379"/>
      <c r="WD409" s="379"/>
      <c r="WE409" s="379"/>
      <c r="WF409" s="379"/>
      <c r="WG409" s="379"/>
      <c r="WH409" s="379"/>
      <c r="WI409" s="379"/>
      <c r="WJ409" s="379"/>
      <c r="WK409" s="379"/>
      <c r="WL409" s="379"/>
      <c r="WM409" s="379"/>
      <c r="WN409" s="379"/>
      <c r="WO409" s="379"/>
      <c r="WP409" s="379"/>
      <c r="WQ409" s="379"/>
      <c r="WR409" s="379"/>
      <c r="WS409" s="379"/>
      <c r="WT409" s="379"/>
      <c r="WU409" s="379"/>
      <c r="WV409" s="379"/>
      <c r="WW409" s="379"/>
      <c r="WX409" s="379"/>
      <c r="WY409" s="379"/>
      <c r="WZ409" s="379"/>
      <c r="XA409" s="379"/>
      <c r="XB409" s="379"/>
      <c r="XC409" s="379"/>
      <c r="XD409" s="379"/>
      <c r="XE409" s="379"/>
      <c r="XF409" s="379"/>
      <c r="XG409" s="379"/>
      <c r="XH409" s="379"/>
      <c r="XI409" s="379"/>
      <c r="XJ409" s="379"/>
      <c r="XK409" s="379"/>
      <c r="XL409" s="379"/>
      <c r="XM409" s="379"/>
      <c r="XN409" s="379"/>
      <c r="XO409" s="379"/>
      <c r="XP409" s="379"/>
      <c r="XQ409" s="379"/>
      <c r="XR409" s="379"/>
      <c r="XS409" s="379"/>
      <c r="XT409" s="379"/>
      <c r="XU409" s="379"/>
      <c r="XV409" s="379"/>
      <c r="XW409" s="379"/>
      <c r="XX409" s="379"/>
      <c r="XY409" s="379"/>
      <c r="XZ409" s="379"/>
      <c r="YA409" s="379"/>
      <c r="YB409" s="379"/>
      <c r="YC409" s="379"/>
      <c r="YD409" s="379"/>
      <c r="YE409" s="379"/>
      <c r="YF409" s="379"/>
      <c r="YG409" s="379"/>
      <c r="YH409" s="379"/>
      <c r="YI409" s="379"/>
      <c r="YJ409" s="379"/>
      <c r="YK409" s="379"/>
      <c r="YL409" s="379"/>
      <c r="YM409" s="379"/>
      <c r="YN409" s="379"/>
      <c r="YO409" s="379"/>
      <c r="YP409" s="379"/>
      <c r="YQ409" s="379"/>
      <c r="YR409" s="379"/>
      <c r="YS409" s="379"/>
      <c r="YT409" s="379"/>
      <c r="YU409" s="379"/>
      <c r="YV409" s="379"/>
      <c r="YW409" s="379"/>
      <c r="YX409" s="379"/>
      <c r="YY409" s="379"/>
      <c r="YZ409" s="379"/>
      <c r="ZA409" s="379"/>
      <c r="ZB409" s="379"/>
      <c r="ZC409" s="379"/>
      <c r="ZD409" s="379"/>
      <c r="ZE409" s="379"/>
      <c r="ZF409" s="379"/>
      <c r="ZG409" s="379"/>
      <c r="ZH409" s="379"/>
      <c r="ZI409" s="379"/>
      <c r="ZJ409" s="379"/>
      <c r="ZK409" s="379"/>
      <c r="ZL409" s="379"/>
      <c r="ZM409" s="379"/>
      <c r="ZN409" s="379"/>
      <c r="ZO409" s="379"/>
      <c r="ZP409" s="379"/>
      <c r="ZQ409" s="379"/>
      <c r="ZR409" s="379"/>
      <c r="ZS409" s="379"/>
      <c r="ZT409" s="379"/>
      <c r="ZU409" s="379"/>
      <c r="ZV409" s="379"/>
      <c r="ZW409" s="379"/>
      <c r="ZX409" s="379"/>
      <c r="ZY409" s="379"/>
      <c r="ZZ409" s="379"/>
      <c r="AAA409" s="379"/>
      <c r="AAB409" s="379"/>
      <c r="AAC409" s="379"/>
      <c r="AAD409" s="379"/>
      <c r="AAE409" s="379"/>
      <c r="AAF409" s="379"/>
      <c r="AAG409" s="379"/>
      <c r="AAH409" s="379"/>
      <c r="AAI409" s="379"/>
      <c r="AAJ409" s="379"/>
      <c r="AAK409" s="379"/>
      <c r="AAL409" s="379"/>
      <c r="AAM409" s="379"/>
      <c r="AAN409" s="379"/>
      <c r="AAO409" s="379"/>
      <c r="AAP409" s="379"/>
      <c r="AAQ409" s="379"/>
      <c r="AAR409" s="379"/>
      <c r="AAS409" s="379"/>
      <c r="AAT409" s="379"/>
      <c r="AAU409" s="379"/>
      <c r="AAV409" s="379"/>
      <c r="AAW409" s="379"/>
      <c r="AAX409" s="379"/>
      <c r="AAY409" s="379"/>
      <c r="AAZ409" s="379"/>
      <c r="ABA409" s="379"/>
      <c r="ABB409" s="379"/>
      <c r="ABC409" s="379"/>
      <c r="ABD409" s="379"/>
      <c r="ABE409" s="379"/>
      <c r="ABF409" s="379"/>
      <c r="ABG409" s="379"/>
      <c r="ABH409" s="379"/>
      <c r="ABI409" s="379"/>
      <c r="ABJ409" s="379"/>
      <c r="ABK409" s="379"/>
      <c r="ABL409" s="379"/>
      <c r="ABM409" s="379"/>
      <c r="ABN409" s="379"/>
      <c r="ABO409" s="379"/>
      <c r="ABP409" s="379"/>
      <c r="ABQ409" s="379"/>
      <c r="ABR409" s="379"/>
      <c r="ABS409" s="379"/>
      <c r="ABT409" s="379"/>
      <c r="ABU409" s="379"/>
      <c r="ABV409" s="379"/>
      <c r="ABW409" s="379"/>
      <c r="ABX409" s="379"/>
      <c r="ABY409" s="379"/>
      <c r="ABZ409" s="379"/>
      <c r="ACA409" s="379"/>
      <c r="ACB409" s="379"/>
      <c r="ACC409" s="379"/>
      <c r="ACD409" s="379"/>
      <c r="ACE409" s="379"/>
      <c r="ACF409" s="379"/>
      <c r="ACG409" s="379"/>
      <c r="ACH409" s="379"/>
      <c r="ACI409" s="379"/>
      <c r="ACJ409" s="379"/>
      <c r="ACK409" s="379"/>
      <c r="ACL409" s="379"/>
      <c r="ACM409" s="379"/>
      <c r="ACN409" s="379"/>
      <c r="ACO409" s="379"/>
      <c r="ACP409" s="379"/>
      <c r="ACQ409" s="379"/>
      <c r="ACR409" s="379"/>
      <c r="ACS409" s="379"/>
      <c r="ACT409" s="379"/>
      <c r="ACU409" s="379"/>
      <c r="ACV409" s="379"/>
      <c r="ACW409" s="379"/>
      <c r="ACX409" s="379"/>
      <c r="ACY409" s="379"/>
      <c r="ACZ409" s="379"/>
      <c r="ADA409" s="379"/>
      <c r="ADB409" s="379"/>
      <c r="ADC409" s="379"/>
      <c r="ADD409" s="379"/>
      <c r="ADE409" s="379"/>
      <c r="ADF409" s="379"/>
      <c r="ADG409" s="379"/>
      <c r="ADH409" s="379"/>
      <c r="ADI409" s="379"/>
      <c r="ADJ409" s="379"/>
      <c r="ADK409" s="379"/>
      <c r="ADL409" s="379"/>
      <c r="ADM409" s="379"/>
      <c r="ADN409" s="379"/>
      <c r="ADO409" s="379"/>
      <c r="ADP409" s="379"/>
      <c r="ADQ409" s="379"/>
      <c r="ADR409" s="379"/>
      <c r="ADS409" s="379"/>
      <c r="ADT409" s="379"/>
      <c r="ADU409" s="379"/>
      <c r="ADV409" s="379"/>
      <c r="ADW409" s="379"/>
      <c r="ADX409" s="379"/>
      <c r="ADY409" s="379"/>
      <c r="ADZ409" s="379"/>
      <c r="AEA409" s="379"/>
      <c r="AEB409" s="379"/>
      <c r="AEC409" s="379"/>
      <c r="AED409" s="379"/>
      <c r="AEE409" s="379"/>
      <c r="AEF409" s="379"/>
      <c r="AEG409" s="379"/>
      <c r="AEH409" s="379"/>
      <c r="AEI409" s="379"/>
      <c r="AEJ409" s="379"/>
      <c r="AEK409" s="379"/>
      <c r="AEL409" s="379"/>
      <c r="AEM409" s="379"/>
      <c r="AEN409" s="379"/>
      <c r="AEO409" s="379"/>
      <c r="AEP409" s="379"/>
      <c r="AEQ409" s="379"/>
      <c r="AER409" s="379"/>
      <c r="AES409" s="379"/>
      <c r="AET409" s="379"/>
      <c r="AEU409" s="379"/>
      <c r="AEV409" s="379"/>
      <c r="AEW409" s="379"/>
      <c r="AEX409" s="379"/>
      <c r="AEY409" s="379"/>
      <c r="AEZ409" s="379"/>
      <c r="AFA409" s="379"/>
      <c r="AFB409" s="379"/>
      <c r="AFC409" s="379"/>
      <c r="AFD409" s="379"/>
      <c r="AFE409" s="379"/>
      <c r="AFF409" s="379"/>
      <c r="AFG409" s="379"/>
      <c r="AFH409" s="379"/>
      <c r="AFI409" s="379"/>
      <c r="AFJ409" s="379"/>
      <c r="AFK409" s="379"/>
      <c r="AFL409" s="379"/>
      <c r="AFM409" s="379"/>
      <c r="AFN409" s="379"/>
      <c r="AFO409" s="379"/>
      <c r="AFP409" s="379"/>
      <c r="AFQ409" s="379"/>
      <c r="AFR409" s="379"/>
      <c r="AFS409" s="379"/>
      <c r="AFT409" s="379"/>
      <c r="AFU409" s="379"/>
      <c r="AFV409" s="379"/>
      <c r="AFW409" s="379"/>
      <c r="AFX409" s="379"/>
      <c r="AFY409" s="379"/>
      <c r="AFZ409" s="379"/>
      <c r="AGA409" s="379"/>
      <c r="AGB409" s="379"/>
      <c r="AGC409" s="379"/>
      <c r="AGD409" s="379"/>
      <c r="AGE409" s="379"/>
      <c r="AGF409" s="379"/>
      <c r="AGG409" s="379"/>
      <c r="AGH409" s="379"/>
      <c r="AGI409" s="379"/>
      <c r="AGJ409" s="379"/>
      <c r="AGK409" s="379"/>
      <c r="AGL409" s="379"/>
      <c r="AGM409" s="379"/>
      <c r="AGN409" s="379"/>
      <c r="AGO409" s="379"/>
      <c r="AGP409" s="379"/>
      <c r="AGQ409" s="379"/>
      <c r="AGR409" s="379"/>
      <c r="AGS409" s="379"/>
      <c r="AGT409" s="379"/>
      <c r="AGU409" s="379"/>
      <c r="AGV409" s="379"/>
      <c r="AGW409" s="379"/>
      <c r="AGX409" s="379"/>
      <c r="AGY409" s="379"/>
      <c r="AGZ409" s="379"/>
      <c r="AHA409" s="379"/>
      <c r="AHB409" s="379"/>
      <c r="AHC409" s="379"/>
      <c r="AHD409" s="379"/>
      <c r="AHE409" s="379"/>
      <c r="AHF409" s="379"/>
      <c r="AHG409" s="379"/>
      <c r="AHH409" s="379"/>
      <c r="AHI409" s="379"/>
      <c r="AHJ409" s="379"/>
      <c r="AHK409" s="379"/>
      <c r="AHL409" s="379"/>
      <c r="AHM409" s="379"/>
      <c r="AHN409" s="379"/>
      <c r="AHO409" s="379"/>
      <c r="AHP409" s="379"/>
      <c r="AHQ409" s="379"/>
      <c r="AHR409" s="379"/>
      <c r="AHS409" s="379"/>
      <c r="AHT409" s="379"/>
      <c r="AHU409" s="379"/>
      <c r="AHV409" s="379"/>
      <c r="AHW409" s="379"/>
      <c r="AHX409" s="379"/>
      <c r="AHY409" s="379"/>
      <c r="AHZ409" s="379"/>
      <c r="AIA409" s="379"/>
      <c r="AIB409" s="379"/>
      <c r="AIC409" s="379"/>
      <c r="AID409" s="379"/>
      <c r="AIE409" s="379"/>
      <c r="AIF409" s="379"/>
      <c r="AIG409" s="379"/>
      <c r="AIH409" s="379"/>
      <c r="AII409" s="379"/>
      <c r="AIJ409" s="379"/>
      <c r="AIK409" s="379"/>
      <c r="AIL409" s="379"/>
      <c r="AIM409" s="379"/>
      <c r="AIN409" s="379"/>
      <c r="AIO409" s="379"/>
      <c r="AIP409" s="379"/>
      <c r="AIQ409" s="379"/>
      <c r="AIR409" s="379"/>
      <c r="AIS409" s="379"/>
      <c r="AIT409" s="379"/>
      <c r="AIU409" s="379"/>
      <c r="AIV409" s="379"/>
      <c r="AIW409" s="379"/>
      <c r="AIX409" s="379"/>
      <c r="AIY409" s="379"/>
      <c r="AIZ409" s="379"/>
      <c r="AJA409" s="379"/>
      <c r="AJB409" s="379"/>
      <c r="AJC409" s="379"/>
      <c r="AJD409" s="379"/>
      <c r="AJE409" s="379"/>
      <c r="AJF409" s="379"/>
      <c r="AJG409" s="379"/>
      <c r="AJH409" s="379"/>
      <c r="AJI409" s="379"/>
      <c r="AJJ409" s="379"/>
      <c r="AJK409" s="379"/>
      <c r="AJL409" s="379"/>
      <c r="AJM409" s="379"/>
      <c r="AJN409" s="379"/>
      <c r="AJO409" s="379"/>
      <c r="AJP409" s="379"/>
      <c r="AJQ409" s="379"/>
      <c r="AJR409" s="379"/>
      <c r="AJS409" s="379"/>
      <c r="AJT409" s="379"/>
      <c r="AJU409" s="379"/>
      <c r="AJV409" s="379"/>
      <c r="AJW409" s="379"/>
      <c r="AJX409" s="379"/>
      <c r="AJY409" s="379"/>
      <c r="AJZ409" s="379"/>
      <c r="AKA409" s="379"/>
      <c r="AKB409" s="379"/>
      <c r="AKC409" s="379"/>
      <c r="AKD409" s="379"/>
      <c r="AKE409" s="379"/>
      <c r="AKF409" s="379"/>
      <c r="AKG409" s="379"/>
      <c r="AKH409" s="379"/>
      <c r="AKI409" s="379"/>
      <c r="AKJ409" s="379"/>
      <c r="AKK409" s="379"/>
      <c r="AKL409" s="379"/>
      <c r="AKM409" s="379"/>
      <c r="AKN409" s="379"/>
      <c r="AKO409" s="379"/>
      <c r="AKP409" s="379"/>
      <c r="AKQ409" s="379"/>
      <c r="AKR409" s="379"/>
      <c r="AKS409" s="379"/>
      <c r="AKT409" s="379"/>
      <c r="AKU409" s="379"/>
      <c r="AKV409" s="379"/>
      <c r="AKW409" s="379"/>
      <c r="AKX409" s="379"/>
      <c r="AKY409" s="379"/>
      <c r="AKZ409" s="379"/>
      <c r="ALA409" s="379"/>
      <c r="ALB409" s="379"/>
      <c r="ALC409" s="379"/>
      <c r="ALD409" s="379"/>
      <c r="ALE409" s="379"/>
      <c r="ALF409" s="379"/>
      <c r="ALG409" s="379"/>
      <c r="ALH409" s="379"/>
      <c r="ALI409" s="379"/>
      <c r="ALJ409" s="379"/>
      <c r="ALK409" s="379"/>
      <c r="ALL409" s="379"/>
      <c r="ALM409" s="379"/>
      <c r="ALN409" s="379"/>
      <c r="ALO409" s="379"/>
      <c r="ALP409" s="379"/>
      <c r="ALQ409" s="379"/>
      <c r="ALR409" s="379"/>
      <c r="ALS409" s="379"/>
      <c r="ALT409" s="379"/>
      <c r="ALU409" s="379"/>
      <c r="ALV409" s="379"/>
      <c r="ALW409" s="379"/>
      <c r="ALX409" s="379"/>
      <c r="ALY409" s="379"/>
      <c r="ALZ409" s="379"/>
      <c r="AMA409" s="379"/>
      <c r="AMB409" s="379"/>
      <c r="AMC409" s="379"/>
      <c r="AMD409" s="379"/>
      <c r="AME409" s="379"/>
      <c r="AMF409" s="379"/>
      <c r="AMG409" s="379"/>
      <c r="AMH409" s="379"/>
      <c r="AMI409" s="379"/>
      <c r="AMJ409" s="379"/>
      <c r="AMK409" s="379"/>
      <c r="AML409" s="379"/>
      <c r="AMM409" s="379"/>
      <c r="AMN409" s="379"/>
      <c r="AMO409" s="379"/>
      <c r="AMP409" s="379"/>
      <c r="AMQ409" s="379"/>
      <c r="AMR409" s="379"/>
      <c r="AMS409" s="379"/>
      <c r="AMT409" s="379"/>
      <c r="AMU409" s="379"/>
      <c r="AMV409" s="379"/>
      <c r="AMW409" s="379"/>
      <c r="AMX409" s="379"/>
      <c r="AMY409" s="379"/>
      <c r="AMZ409" s="379"/>
      <c r="ANA409" s="379"/>
      <c r="ANB409" s="379"/>
      <c r="ANC409" s="379"/>
      <c r="AND409" s="379"/>
      <c r="ANE409" s="379"/>
      <c r="ANF409" s="379"/>
      <c r="ANG409" s="379"/>
      <c r="ANH409" s="379"/>
    </row>
    <row r="410" spans="1:1048" s="343" customFormat="1" ht="13.2" x14ac:dyDescent="0.25">
      <c r="A410" s="375">
        <v>45937</v>
      </c>
      <c r="B410" s="373">
        <v>0</v>
      </c>
      <c r="C410" s="373">
        <v>0.16300000000000001</v>
      </c>
      <c r="D410" s="387">
        <v>5.6000000000000001E-2</v>
      </c>
      <c r="E410" s="468">
        <v>6.5000000000000002E-2</v>
      </c>
      <c r="F410" s="479">
        <v>45968</v>
      </c>
      <c r="G410" s="475">
        <v>0</v>
      </c>
      <c r="H410" s="475">
        <v>0.13400000000000001</v>
      </c>
      <c r="I410" s="475">
        <v>0.153</v>
      </c>
      <c r="J410" s="484">
        <v>7.8E-2</v>
      </c>
      <c r="K410" s="408">
        <v>45998</v>
      </c>
      <c r="L410" s="406">
        <v>0.1</v>
      </c>
      <c r="M410" s="406">
        <v>0.19800000000000001</v>
      </c>
      <c r="N410" s="406">
        <v>0.114</v>
      </c>
      <c r="O410" s="464">
        <v>0.114</v>
      </c>
      <c r="P410" s="492">
        <v>46029</v>
      </c>
      <c r="Q410" s="451">
        <v>0</v>
      </c>
      <c r="R410" s="451">
        <v>0.186</v>
      </c>
      <c r="S410" s="451">
        <v>0.22</v>
      </c>
      <c r="T410" s="537">
        <v>0.11700000000000001</v>
      </c>
      <c r="U410" s="388">
        <v>46060</v>
      </c>
      <c r="V410" s="544">
        <v>20.9</v>
      </c>
      <c r="W410" s="544">
        <v>4.7130000000000001</v>
      </c>
      <c r="X410" s="529">
        <v>0</v>
      </c>
      <c r="Y410" s="539">
        <v>4.0000000000000001E-3</v>
      </c>
      <c r="Z410" s="438">
        <v>46088</v>
      </c>
      <c r="AA410" s="441">
        <v>1.1000000000000001</v>
      </c>
      <c r="AB410" s="442">
        <v>0.71599999999999997</v>
      </c>
      <c r="AC410" s="442">
        <v>0.84499999999999997</v>
      </c>
      <c r="AD410" s="455">
        <v>0.44600000000000001</v>
      </c>
      <c r="AE410" s="439">
        <v>46119</v>
      </c>
      <c r="AF410" s="440">
        <v>0.1</v>
      </c>
      <c r="AG410" s="440">
        <v>1.5489999999999999</v>
      </c>
      <c r="AH410" s="592">
        <v>0.57599999999999996</v>
      </c>
      <c r="AI410" s="592">
        <v>0.63700000000000001</v>
      </c>
      <c r="AJ410" s="443"/>
      <c r="AK410" s="444"/>
      <c r="AL410" s="445"/>
      <c r="AM410" s="445"/>
      <c r="AN410" s="445"/>
      <c r="AO410" s="446"/>
      <c r="AP410" s="447"/>
      <c r="AQ410" s="448"/>
      <c r="AR410" s="453"/>
      <c r="AS410" s="617"/>
      <c r="AT410" s="449"/>
      <c r="AU410" s="430"/>
      <c r="AV410" s="431"/>
      <c r="AW410" s="431"/>
      <c r="AX410" s="450"/>
      <c r="AY410" s="439"/>
      <c r="AZ410" s="381"/>
      <c r="BA410" s="381"/>
      <c r="BB410" s="383"/>
      <c r="BC410" s="383"/>
      <c r="BD410" s="449"/>
      <c r="BE410" s="430"/>
      <c r="BF410" s="441"/>
      <c r="BG410" s="441"/>
      <c r="BH410" s="624"/>
      <c r="BI410" s="379"/>
      <c r="BJ410" s="379"/>
      <c r="BK410" s="379"/>
      <c r="BL410" s="380"/>
      <c r="BM410" s="379"/>
      <c r="BN410" s="379"/>
      <c r="BO410" s="379"/>
      <c r="BP410" s="379"/>
      <c r="BQ410" s="379"/>
      <c r="BR410" s="379"/>
      <c r="BS410" s="379"/>
      <c r="BT410" s="379"/>
      <c r="BU410" s="379"/>
      <c r="BV410" s="379"/>
      <c r="BW410" s="379"/>
      <c r="BX410" s="379"/>
      <c r="BY410" s="379"/>
      <c r="BZ410" s="379"/>
      <c r="CA410" s="379"/>
      <c r="CB410" s="379"/>
      <c r="CC410" s="379"/>
      <c r="CD410" s="379"/>
      <c r="CE410" s="379"/>
      <c r="CF410" s="379"/>
      <c r="CG410" s="379"/>
      <c r="CH410" s="379"/>
      <c r="CI410" s="379"/>
      <c r="CJ410" s="379"/>
      <c r="CK410" s="379"/>
      <c r="CL410" s="379"/>
      <c r="CM410" s="379"/>
      <c r="CN410" s="379"/>
      <c r="CO410" s="379"/>
      <c r="CP410" s="379"/>
      <c r="CQ410" s="379"/>
      <c r="CR410" s="379"/>
      <c r="CS410" s="379"/>
      <c r="CT410" s="379"/>
      <c r="CU410" s="379"/>
      <c r="CV410" s="379"/>
      <c r="CW410" s="379"/>
      <c r="CX410" s="379"/>
      <c r="CY410" s="379"/>
      <c r="CZ410" s="379"/>
      <c r="DA410" s="379"/>
      <c r="DB410" s="379"/>
      <c r="DC410" s="379"/>
      <c r="DD410" s="379"/>
      <c r="DE410" s="379"/>
      <c r="DF410" s="379"/>
      <c r="DG410" s="379"/>
      <c r="DH410" s="379"/>
      <c r="DI410" s="379"/>
      <c r="DJ410" s="379"/>
      <c r="DK410" s="379"/>
      <c r="DL410" s="379"/>
      <c r="DM410" s="379"/>
      <c r="DN410" s="379"/>
      <c r="DO410" s="379"/>
      <c r="DP410" s="379"/>
      <c r="DQ410" s="379"/>
      <c r="DR410" s="379"/>
      <c r="DS410" s="379"/>
      <c r="DT410" s="379"/>
      <c r="DU410" s="379"/>
      <c r="DV410" s="379"/>
      <c r="DW410" s="379"/>
      <c r="DX410" s="379"/>
      <c r="DY410" s="379"/>
      <c r="DZ410" s="379"/>
      <c r="EA410" s="379"/>
      <c r="EB410" s="379"/>
      <c r="EC410" s="379"/>
      <c r="ED410" s="379"/>
      <c r="EE410" s="379"/>
      <c r="EF410" s="379"/>
      <c r="EG410" s="379"/>
      <c r="EH410" s="379"/>
      <c r="EI410" s="379"/>
      <c r="EJ410" s="379"/>
      <c r="EK410" s="379"/>
      <c r="EL410" s="379"/>
      <c r="EM410" s="379"/>
      <c r="EN410" s="379"/>
      <c r="EO410" s="379"/>
      <c r="EP410" s="379"/>
      <c r="EQ410" s="379"/>
      <c r="ER410" s="379"/>
      <c r="ES410" s="379"/>
      <c r="ET410" s="379"/>
      <c r="EU410" s="379"/>
      <c r="EV410" s="379"/>
      <c r="EW410" s="379"/>
      <c r="EX410" s="379"/>
      <c r="EY410" s="379"/>
      <c r="EZ410" s="379"/>
      <c r="FA410" s="379"/>
      <c r="FB410" s="379"/>
      <c r="FC410" s="379"/>
      <c r="FD410" s="379"/>
      <c r="FE410" s="379"/>
      <c r="FF410" s="379"/>
      <c r="FG410" s="379"/>
      <c r="FH410" s="379"/>
      <c r="FI410" s="379"/>
      <c r="FJ410" s="379"/>
      <c r="FK410" s="379"/>
      <c r="FL410" s="379"/>
      <c r="FM410" s="379"/>
      <c r="FN410" s="379"/>
      <c r="FO410" s="379"/>
      <c r="FP410" s="379"/>
      <c r="FQ410" s="379"/>
      <c r="FR410" s="379"/>
      <c r="FS410" s="379"/>
      <c r="FT410" s="379"/>
      <c r="FU410" s="379"/>
      <c r="FV410" s="379"/>
      <c r="FW410" s="379"/>
      <c r="FX410" s="379"/>
      <c r="FY410" s="379"/>
      <c r="FZ410" s="379"/>
      <c r="GA410" s="379"/>
      <c r="GB410" s="379"/>
      <c r="GC410" s="379"/>
      <c r="GD410" s="379"/>
      <c r="GE410" s="379"/>
      <c r="GF410" s="379"/>
      <c r="GG410" s="379"/>
      <c r="GH410" s="379"/>
      <c r="GI410" s="379"/>
      <c r="GJ410" s="379"/>
      <c r="GK410" s="379"/>
      <c r="GL410" s="379"/>
      <c r="GM410" s="379"/>
      <c r="GN410" s="379"/>
      <c r="GO410" s="379"/>
      <c r="GP410" s="379"/>
      <c r="GQ410" s="379"/>
      <c r="GR410" s="379"/>
      <c r="GS410" s="379"/>
      <c r="GT410" s="379"/>
      <c r="GU410" s="379"/>
      <c r="GV410" s="379"/>
      <c r="GW410" s="379"/>
      <c r="GX410" s="379"/>
      <c r="GY410" s="379"/>
      <c r="GZ410" s="379"/>
      <c r="HA410" s="379"/>
      <c r="HB410" s="379"/>
      <c r="HC410" s="379"/>
      <c r="HD410" s="379"/>
      <c r="HE410" s="379"/>
      <c r="HF410" s="379"/>
      <c r="HG410" s="379"/>
      <c r="HH410" s="379"/>
      <c r="HI410" s="379"/>
      <c r="HJ410" s="379"/>
      <c r="HK410" s="379"/>
      <c r="HL410" s="379"/>
      <c r="HM410" s="379"/>
      <c r="HN410" s="379"/>
      <c r="HO410" s="379"/>
      <c r="HP410" s="379"/>
      <c r="HQ410" s="379"/>
      <c r="HR410" s="379"/>
      <c r="HS410" s="379"/>
      <c r="HT410" s="379"/>
      <c r="HU410" s="379"/>
      <c r="HV410" s="379"/>
      <c r="HW410" s="379"/>
      <c r="HX410" s="379"/>
      <c r="HY410" s="379"/>
      <c r="HZ410" s="379"/>
      <c r="IA410" s="379"/>
      <c r="IB410" s="379"/>
      <c r="IC410" s="379"/>
      <c r="ID410" s="379"/>
      <c r="IE410" s="379"/>
      <c r="IF410" s="379"/>
      <c r="IG410" s="379"/>
      <c r="IH410" s="379"/>
      <c r="II410" s="379"/>
      <c r="IJ410" s="379"/>
      <c r="IK410" s="379"/>
      <c r="IL410" s="379"/>
      <c r="IM410" s="379"/>
      <c r="IN410" s="379"/>
      <c r="IO410" s="379"/>
      <c r="IP410" s="379"/>
      <c r="IQ410" s="379"/>
      <c r="IR410" s="379"/>
      <c r="IS410" s="379"/>
      <c r="IT410" s="379"/>
      <c r="IU410" s="379"/>
      <c r="IV410" s="379"/>
      <c r="IW410" s="379"/>
      <c r="IX410" s="379"/>
      <c r="IY410" s="379"/>
      <c r="IZ410" s="379"/>
      <c r="JA410" s="379"/>
      <c r="JB410" s="379"/>
      <c r="JC410" s="379"/>
      <c r="JD410" s="379"/>
      <c r="JE410" s="379"/>
      <c r="JF410" s="379"/>
      <c r="JG410" s="379"/>
      <c r="JH410" s="379"/>
      <c r="JI410" s="379"/>
      <c r="JJ410" s="379"/>
      <c r="JK410" s="379"/>
      <c r="JL410" s="379"/>
      <c r="JM410" s="379"/>
      <c r="JN410" s="379"/>
      <c r="JO410" s="379"/>
      <c r="JP410" s="379"/>
      <c r="JQ410" s="379"/>
      <c r="JR410" s="379"/>
      <c r="JS410" s="379"/>
      <c r="JT410" s="379"/>
      <c r="JU410" s="379"/>
      <c r="JV410" s="379"/>
      <c r="JW410" s="379"/>
      <c r="JX410" s="379"/>
      <c r="JY410" s="379"/>
      <c r="JZ410" s="379"/>
      <c r="KA410" s="379"/>
      <c r="KB410" s="379"/>
      <c r="KC410" s="379"/>
      <c r="KD410" s="379"/>
      <c r="KE410" s="379"/>
      <c r="KF410" s="379"/>
      <c r="KG410" s="379"/>
      <c r="KH410" s="379"/>
      <c r="KI410" s="379"/>
      <c r="KJ410" s="379"/>
      <c r="KK410" s="379"/>
      <c r="KL410" s="379"/>
      <c r="KM410" s="379"/>
      <c r="KN410" s="379"/>
      <c r="KO410" s="379"/>
      <c r="KP410" s="379"/>
      <c r="KQ410" s="379"/>
      <c r="KR410" s="379"/>
      <c r="KS410" s="379"/>
      <c r="KT410" s="379"/>
      <c r="KU410" s="379"/>
      <c r="KV410" s="379"/>
      <c r="KW410" s="379"/>
      <c r="KX410" s="379"/>
      <c r="KY410" s="379"/>
      <c r="KZ410" s="379"/>
      <c r="LA410" s="379"/>
      <c r="LB410" s="379"/>
      <c r="LC410" s="379"/>
      <c r="LD410" s="379"/>
      <c r="LE410" s="379"/>
      <c r="LF410" s="379"/>
      <c r="LG410" s="379"/>
      <c r="LH410" s="379"/>
      <c r="LI410" s="379"/>
      <c r="LJ410" s="379"/>
      <c r="LK410" s="379"/>
      <c r="LL410" s="379"/>
      <c r="LM410" s="379"/>
      <c r="LN410" s="379"/>
      <c r="LO410" s="379"/>
      <c r="LP410" s="379"/>
      <c r="LQ410" s="379"/>
      <c r="LR410" s="379"/>
      <c r="LS410" s="379"/>
      <c r="LT410" s="379"/>
      <c r="LU410" s="379"/>
      <c r="LV410" s="379"/>
      <c r="LW410" s="379"/>
      <c r="LX410" s="379"/>
      <c r="LY410" s="379"/>
      <c r="LZ410" s="379"/>
      <c r="MA410" s="379"/>
      <c r="MB410" s="379"/>
      <c r="MC410" s="379"/>
      <c r="MD410" s="379"/>
      <c r="ME410" s="379"/>
      <c r="MF410" s="379"/>
      <c r="MG410" s="379"/>
      <c r="MH410" s="379"/>
      <c r="MI410" s="379"/>
      <c r="MJ410" s="379"/>
      <c r="MK410" s="379"/>
      <c r="ML410" s="379"/>
      <c r="MM410" s="379"/>
      <c r="MN410" s="379"/>
      <c r="MO410" s="379"/>
      <c r="MP410" s="379"/>
      <c r="MQ410" s="379"/>
      <c r="MR410" s="379"/>
      <c r="MS410" s="379"/>
      <c r="MT410" s="379"/>
      <c r="MU410" s="379"/>
      <c r="MV410" s="379"/>
      <c r="MW410" s="379"/>
      <c r="MX410" s="379"/>
      <c r="MY410" s="379"/>
      <c r="MZ410" s="379"/>
      <c r="NA410" s="379"/>
      <c r="NB410" s="379"/>
      <c r="NC410" s="379"/>
      <c r="ND410" s="379"/>
      <c r="NE410" s="379"/>
      <c r="NF410" s="379"/>
      <c r="NG410" s="379"/>
      <c r="NH410" s="379"/>
      <c r="NI410" s="379"/>
      <c r="NJ410" s="379"/>
      <c r="NK410" s="379"/>
      <c r="NL410" s="379"/>
      <c r="NM410" s="379"/>
      <c r="NN410" s="379"/>
      <c r="NO410" s="379"/>
      <c r="NP410" s="379"/>
      <c r="NQ410" s="379"/>
      <c r="NR410" s="379"/>
      <c r="NS410" s="379"/>
      <c r="NT410" s="379"/>
      <c r="NU410" s="379"/>
      <c r="NV410" s="379"/>
      <c r="NW410" s="379"/>
      <c r="NX410" s="379"/>
      <c r="NY410" s="379"/>
      <c r="NZ410" s="379"/>
      <c r="OA410" s="379"/>
      <c r="OB410" s="379"/>
      <c r="OC410" s="379"/>
      <c r="OD410" s="379"/>
      <c r="OE410" s="379"/>
      <c r="OF410" s="379"/>
      <c r="OG410" s="379"/>
      <c r="OH410" s="379"/>
      <c r="OI410" s="379"/>
      <c r="OJ410" s="379"/>
      <c r="OK410" s="379"/>
      <c r="OL410" s="379"/>
      <c r="OM410" s="379"/>
      <c r="ON410" s="379"/>
      <c r="OO410" s="379"/>
      <c r="OP410" s="379"/>
      <c r="OQ410" s="379"/>
      <c r="OR410" s="379"/>
      <c r="OS410" s="379"/>
      <c r="OT410" s="379"/>
      <c r="OU410" s="379"/>
      <c r="OV410" s="379"/>
      <c r="OW410" s="379"/>
      <c r="OX410" s="379"/>
      <c r="OY410" s="379"/>
      <c r="OZ410" s="379"/>
      <c r="PA410" s="379"/>
      <c r="PB410" s="379"/>
      <c r="PC410" s="379"/>
      <c r="PD410" s="379"/>
      <c r="PE410" s="379"/>
      <c r="PF410" s="379"/>
      <c r="PG410" s="379"/>
      <c r="PH410" s="379"/>
      <c r="PI410" s="379"/>
      <c r="PJ410" s="379"/>
      <c r="PK410" s="379"/>
      <c r="PL410" s="379"/>
      <c r="PM410" s="379"/>
      <c r="PN410" s="379"/>
      <c r="PO410" s="379"/>
      <c r="PP410" s="379"/>
      <c r="PQ410" s="379"/>
      <c r="PR410" s="379"/>
      <c r="PS410" s="379"/>
      <c r="PT410" s="379"/>
      <c r="PU410" s="379"/>
      <c r="PV410" s="379"/>
      <c r="PW410" s="379"/>
      <c r="PX410" s="379"/>
      <c r="PY410" s="379"/>
      <c r="PZ410" s="379"/>
      <c r="QA410" s="379"/>
      <c r="QB410" s="379"/>
      <c r="QC410" s="379"/>
      <c r="QD410" s="379"/>
      <c r="QE410" s="379"/>
      <c r="QF410" s="379"/>
      <c r="QG410" s="379"/>
      <c r="QH410" s="379"/>
      <c r="QI410" s="379"/>
      <c r="QJ410" s="379"/>
      <c r="QK410" s="379"/>
      <c r="QL410" s="379"/>
      <c r="QM410" s="379"/>
      <c r="QN410" s="379"/>
      <c r="QO410" s="379"/>
      <c r="QP410" s="379"/>
      <c r="QQ410" s="379"/>
      <c r="QR410" s="379"/>
      <c r="QS410" s="379"/>
      <c r="QT410" s="379"/>
      <c r="QU410" s="379"/>
      <c r="QV410" s="379"/>
      <c r="QW410" s="379"/>
      <c r="QX410" s="379"/>
      <c r="QY410" s="379"/>
      <c r="QZ410" s="379"/>
      <c r="RA410" s="379"/>
      <c r="RB410" s="379"/>
      <c r="RC410" s="379"/>
      <c r="RD410" s="379"/>
      <c r="RE410" s="379"/>
      <c r="RF410" s="379"/>
      <c r="RG410" s="379"/>
      <c r="RH410" s="379"/>
      <c r="RI410" s="379"/>
      <c r="RJ410" s="379"/>
      <c r="RK410" s="379"/>
      <c r="RL410" s="379"/>
      <c r="RM410" s="379"/>
      <c r="RN410" s="379"/>
      <c r="RO410" s="379"/>
      <c r="RP410" s="379"/>
      <c r="RQ410" s="379"/>
      <c r="RR410" s="379"/>
      <c r="RS410" s="379"/>
      <c r="RT410" s="379"/>
      <c r="RU410" s="379"/>
      <c r="RV410" s="379"/>
      <c r="RW410" s="379"/>
      <c r="RX410" s="379"/>
      <c r="RY410" s="379"/>
      <c r="RZ410" s="379"/>
      <c r="SA410" s="379"/>
      <c r="SB410" s="379"/>
      <c r="SC410" s="379"/>
      <c r="SD410" s="379"/>
      <c r="SE410" s="379"/>
      <c r="SF410" s="379"/>
      <c r="SG410" s="379"/>
      <c r="SH410" s="379"/>
      <c r="SI410" s="379"/>
      <c r="SJ410" s="379"/>
      <c r="SK410" s="379"/>
      <c r="SL410" s="379"/>
      <c r="SM410" s="379"/>
      <c r="SN410" s="379"/>
      <c r="SO410" s="379"/>
      <c r="SP410" s="379"/>
      <c r="SQ410" s="379"/>
      <c r="SR410" s="379"/>
      <c r="SS410" s="379"/>
      <c r="ST410" s="379"/>
      <c r="SU410" s="379"/>
      <c r="SV410" s="379"/>
      <c r="SW410" s="379"/>
      <c r="SX410" s="379"/>
      <c r="SY410" s="379"/>
      <c r="SZ410" s="379"/>
      <c r="TA410" s="379"/>
      <c r="TB410" s="379"/>
      <c r="TC410" s="379"/>
      <c r="TD410" s="379"/>
      <c r="TE410" s="379"/>
      <c r="TF410" s="379"/>
      <c r="TG410" s="379"/>
      <c r="TH410" s="379"/>
      <c r="TI410" s="379"/>
      <c r="TJ410" s="379"/>
      <c r="TK410" s="379"/>
      <c r="TL410" s="379"/>
      <c r="TM410" s="379"/>
      <c r="TN410" s="379"/>
      <c r="TO410" s="379"/>
      <c r="TP410" s="379"/>
      <c r="TQ410" s="379"/>
      <c r="TR410" s="379"/>
      <c r="TS410" s="379"/>
      <c r="TT410" s="379"/>
      <c r="TU410" s="379"/>
      <c r="TV410" s="379"/>
      <c r="TW410" s="379"/>
      <c r="TX410" s="379"/>
      <c r="TY410" s="379"/>
      <c r="TZ410" s="379"/>
      <c r="UA410" s="379"/>
      <c r="UB410" s="379"/>
      <c r="UC410" s="379"/>
      <c r="UD410" s="379"/>
      <c r="UE410" s="379"/>
      <c r="UF410" s="379"/>
      <c r="UG410" s="379"/>
      <c r="UH410" s="379"/>
      <c r="UI410" s="379"/>
      <c r="UJ410" s="379"/>
      <c r="UK410" s="379"/>
      <c r="UL410" s="379"/>
      <c r="UM410" s="379"/>
      <c r="UN410" s="379"/>
      <c r="UO410" s="379"/>
      <c r="UP410" s="379"/>
      <c r="UQ410" s="379"/>
      <c r="UR410" s="379"/>
      <c r="US410" s="379"/>
      <c r="UT410" s="379"/>
      <c r="UU410" s="379"/>
      <c r="UV410" s="379"/>
      <c r="UW410" s="379"/>
      <c r="UX410" s="379"/>
      <c r="UY410" s="379"/>
      <c r="UZ410" s="379"/>
      <c r="VA410" s="379"/>
      <c r="VB410" s="379"/>
      <c r="VC410" s="379"/>
      <c r="VD410" s="379"/>
      <c r="VE410" s="379"/>
      <c r="VF410" s="379"/>
      <c r="VG410" s="379"/>
      <c r="VH410" s="379"/>
      <c r="VI410" s="379"/>
      <c r="VJ410" s="379"/>
      <c r="VK410" s="379"/>
      <c r="VL410" s="379"/>
      <c r="VM410" s="379"/>
      <c r="VN410" s="379"/>
      <c r="VO410" s="379"/>
      <c r="VP410" s="379"/>
      <c r="VQ410" s="379"/>
      <c r="VR410" s="379"/>
      <c r="VS410" s="379"/>
      <c r="VT410" s="379"/>
      <c r="VU410" s="379"/>
      <c r="VV410" s="379"/>
      <c r="VW410" s="379"/>
      <c r="VX410" s="379"/>
      <c r="VY410" s="379"/>
      <c r="VZ410" s="379"/>
      <c r="WA410" s="379"/>
      <c r="WB410" s="379"/>
      <c r="WC410" s="379"/>
      <c r="WD410" s="379"/>
      <c r="WE410" s="379"/>
      <c r="WF410" s="379"/>
      <c r="WG410" s="379"/>
      <c r="WH410" s="379"/>
      <c r="WI410" s="379"/>
      <c r="WJ410" s="379"/>
      <c r="WK410" s="379"/>
      <c r="WL410" s="379"/>
      <c r="WM410" s="379"/>
      <c r="WN410" s="379"/>
      <c r="WO410" s="379"/>
      <c r="WP410" s="379"/>
      <c r="WQ410" s="379"/>
      <c r="WR410" s="379"/>
      <c r="WS410" s="379"/>
      <c r="WT410" s="379"/>
      <c r="WU410" s="379"/>
      <c r="WV410" s="379"/>
      <c r="WW410" s="379"/>
      <c r="WX410" s="379"/>
      <c r="WY410" s="379"/>
      <c r="WZ410" s="379"/>
      <c r="XA410" s="379"/>
      <c r="XB410" s="379"/>
      <c r="XC410" s="379"/>
      <c r="XD410" s="379"/>
      <c r="XE410" s="379"/>
      <c r="XF410" s="379"/>
      <c r="XG410" s="379"/>
      <c r="XH410" s="379"/>
      <c r="XI410" s="379"/>
      <c r="XJ410" s="379"/>
      <c r="XK410" s="379"/>
      <c r="XL410" s="379"/>
      <c r="XM410" s="379"/>
      <c r="XN410" s="379"/>
      <c r="XO410" s="379"/>
      <c r="XP410" s="379"/>
      <c r="XQ410" s="379"/>
      <c r="XR410" s="379"/>
      <c r="XS410" s="379"/>
      <c r="XT410" s="379"/>
      <c r="XU410" s="379"/>
      <c r="XV410" s="379"/>
      <c r="XW410" s="379"/>
      <c r="XX410" s="379"/>
      <c r="XY410" s="379"/>
      <c r="XZ410" s="379"/>
      <c r="YA410" s="379"/>
      <c r="YB410" s="379"/>
      <c r="YC410" s="379"/>
      <c r="YD410" s="379"/>
      <c r="YE410" s="379"/>
      <c r="YF410" s="379"/>
      <c r="YG410" s="379"/>
      <c r="YH410" s="379"/>
      <c r="YI410" s="379"/>
      <c r="YJ410" s="379"/>
      <c r="YK410" s="379"/>
      <c r="YL410" s="379"/>
      <c r="YM410" s="379"/>
      <c r="YN410" s="379"/>
      <c r="YO410" s="379"/>
      <c r="YP410" s="379"/>
      <c r="YQ410" s="379"/>
      <c r="YR410" s="379"/>
      <c r="YS410" s="379"/>
      <c r="YT410" s="379"/>
      <c r="YU410" s="379"/>
      <c r="YV410" s="379"/>
      <c r="YW410" s="379"/>
      <c r="YX410" s="379"/>
      <c r="YY410" s="379"/>
      <c r="YZ410" s="379"/>
      <c r="ZA410" s="379"/>
      <c r="ZB410" s="379"/>
      <c r="ZC410" s="379"/>
      <c r="ZD410" s="379"/>
      <c r="ZE410" s="379"/>
      <c r="ZF410" s="379"/>
      <c r="ZG410" s="379"/>
      <c r="ZH410" s="379"/>
      <c r="ZI410" s="379"/>
      <c r="ZJ410" s="379"/>
      <c r="ZK410" s="379"/>
      <c r="ZL410" s="379"/>
      <c r="ZM410" s="379"/>
      <c r="ZN410" s="379"/>
      <c r="ZO410" s="379"/>
      <c r="ZP410" s="379"/>
      <c r="ZQ410" s="379"/>
      <c r="ZR410" s="379"/>
      <c r="ZS410" s="379"/>
      <c r="ZT410" s="379"/>
      <c r="ZU410" s="379"/>
      <c r="ZV410" s="379"/>
      <c r="ZW410" s="379"/>
      <c r="ZX410" s="379"/>
      <c r="ZY410" s="379"/>
      <c r="ZZ410" s="379"/>
      <c r="AAA410" s="379"/>
      <c r="AAB410" s="379"/>
      <c r="AAC410" s="379"/>
      <c r="AAD410" s="379"/>
      <c r="AAE410" s="379"/>
      <c r="AAF410" s="379"/>
      <c r="AAG410" s="379"/>
      <c r="AAH410" s="379"/>
      <c r="AAI410" s="379"/>
      <c r="AAJ410" s="379"/>
      <c r="AAK410" s="379"/>
      <c r="AAL410" s="379"/>
      <c r="AAM410" s="379"/>
      <c r="AAN410" s="379"/>
      <c r="AAO410" s="379"/>
      <c r="AAP410" s="379"/>
      <c r="AAQ410" s="379"/>
      <c r="AAR410" s="379"/>
      <c r="AAS410" s="379"/>
      <c r="AAT410" s="379"/>
      <c r="AAU410" s="379"/>
      <c r="AAV410" s="379"/>
      <c r="AAW410" s="379"/>
      <c r="AAX410" s="379"/>
      <c r="AAY410" s="379"/>
      <c r="AAZ410" s="379"/>
      <c r="ABA410" s="379"/>
      <c r="ABB410" s="379"/>
      <c r="ABC410" s="379"/>
      <c r="ABD410" s="379"/>
      <c r="ABE410" s="379"/>
      <c r="ABF410" s="379"/>
      <c r="ABG410" s="379"/>
      <c r="ABH410" s="379"/>
      <c r="ABI410" s="379"/>
      <c r="ABJ410" s="379"/>
      <c r="ABK410" s="379"/>
      <c r="ABL410" s="379"/>
      <c r="ABM410" s="379"/>
      <c r="ABN410" s="379"/>
      <c r="ABO410" s="379"/>
      <c r="ABP410" s="379"/>
      <c r="ABQ410" s="379"/>
      <c r="ABR410" s="379"/>
      <c r="ABS410" s="379"/>
      <c r="ABT410" s="379"/>
      <c r="ABU410" s="379"/>
      <c r="ABV410" s="379"/>
      <c r="ABW410" s="379"/>
      <c r="ABX410" s="379"/>
      <c r="ABY410" s="379"/>
      <c r="ABZ410" s="379"/>
      <c r="ACA410" s="379"/>
      <c r="ACB410" s="379"/>
      <c r="ACC410" s="379"/>
      <c r="ACD410" s="379"/>
      <c r="ACE410" s="379"/>
      <c r="ACF410" s="379"/>
      <c r="ACG410" s="379"/>
      <c r="ACH410" s="379"/>
      <c r="ACI410" s="379"/>
      <c r="ACJ410" s="379"/>
      <c r="ACK410" s="379"/>
      <c r="ACL410" s="379"/>
      <c r="ACM410" s="379"/>
      <c r="ACN410" s="379"/>
      <c r="ACO410" s="379"/>
      <c r="ACP410" s="379"/>
      <c r="ACQ410" s="379"/>
      <c r="ACR410" s="379"/>
      <c r="ACS410" s="379"/>
      <c r="ACT410" s="379"/>
      <c r="ACU410" s="379"/>
      <c r="ACV410" s="379"/>
      <c r="ACW410" s="379"/>
      <c r="ACX410" s="379"/>
      <c r="ACY410" s="379"/>
      <c r="ACZ410" s="379"/>
      <c r="ADA410" s="379"/>
      <c r="ADB410" s="379"/>
      <c r="ADC410" s="379"/>
      <c r="ADD410" s="379"/>
      <c r="ADE410" s="379"/>
      <c r="ADF410" s="379"/>
      <c r="ADG410" s="379"/>
      <c r="ADH410" s="379"/>
      <c r="ADI410" s="379"/>
      <c r="ADJ410" s="379"/>
      <c r="ADK410" s="379"/>
      <c r="ADL410" s="379"/>
      <c r="ADM410" s="379"/>
      <c r="ADN410" s="379"/>
      <c r="ADO410" s="379"/>
      <c r="ADP410" s="379"/>
      <c r="ADQ410" s="379"/>
      <c r="ADR410" s="379"/>
      <c r="ADS410" s="379"/>
      <c r="ADT410" s="379"/>
      <c r="ADU410" s="379"/>
      <c r="ADV410" s="379"/>
      <c r="ADW410" s="379"/>
      <c r="ADX410" s="379"/>
      <c r="ADY410" s="379"/>
      <c r="ADZ410" s="379"/>
      <c r="AEA410" s="379"/>
      <c r="AEB410" s="379"/>
      <c r="AEC410" s="379"/>
      <c r="AED410" s="379"/>
      <c r="AEE410" s="379"/>
      <c r="AEF410" s="379"/>
      <c r="AEG410" s="379"/>
      <c r="AEH410" s="379"/>
      <c r="AEI410" s="379"/>
      <c r="AEJ410" s="379"/>
      <c r="AEK410" s="379"/>
      <c r="AEL410" s="379"/>
      <c r="AEM410" s="379"/>
      <c r="AEN410" s="379"/>
      <c r="AEO410" s="379"/>
      <c r="AEP410" s="379"/>
      <c r="AEQ410" s="379"/>
      <c r="AER410" s="379"/>
      <c r="AES410" s="379"/>
      <c r="AET410" s="379"/>
      <c r="AEU410" s="379"/>
      <c r="AEV410" s="379"/>
      <c r="AEW410" s="379"/>
      <c r="AEX410" s="379"/>
      <c r="AEY410" s="379"/>
      <c r="AEZ410" s="379"/>
      <c r="AFA410" s="379"/>
      <c r="AFB410" s="379"/>
      <c r="AFC410" s="379"/>
      <c r="AFD410" s="379"/>
      <c r="AFE410" s="379"/>
      <c r="AFF410" s="379"/>
      <c r="AFG410" s="379"/>
      <c r="AFH410" s="379"/>
      <c r="AFI410" s="379"/>
      <c r="AFJ410" s="379"/>
      <c r="AFK410" s="379"/>
      <c r="AFL410" s="379"/>
      <c r="AFM410" s="379"/>
      <c r="AFN410" s="379"/>
      <c r="AFO410" s="379"/>
      <c r="AFP410" s="379"/>
      <c r="AFQ410" s="379"/>
      <c r="AFR410" s="379"/>
      <c r="AFS410" s="379"/>
      <c r="AFT410" s="379"/>
      <c r="AFU410" s="379"/>
      <c r="AFV410" s="379"/>
      <c r="AFW410" s="379"/>
      <c r="AFX410" s="379"/>
      <c r="AFY410" s="379"/>
      <c r="AFZ410" s="379"/>
      <c r="AGA410" s="379"/>
      <c r="AGB410" s="379"/>
      <c r="AGC410" s="379"/>
      <c r="AGD410" s="379"/>
      <c r="AGE410" s="379"/>
      <c r="AGF410" s="379"/>
      <c r="AGG410" s="379"/>
      <c r="AGH410" s="379"/>
      <c r="AGI410" s="379"/>
      <c r="AGJ410" s="379"/>
      <c r="AGK410" s="379"/>
      <c r="AGL410" s="379"/>
      <c r="AGM410" s="379"/>
      <c r="AGN410" s="379"/>
      <c r="AGO410" s="379"/>
      <c r="AGP410" s="379"/>
      <c r="AGQ410" s="379"/>
      <c r="AGR410" s="379"/>
      <c r="AGS410" s="379"/>
      <c r="AGT410" s="379"/>
      <c r="AGU410" s="379"/>
      <c r="AGV410" s="379"/>
      <c r="AGW410" s="379"/>
      <c r="AGX410" s="379"/>
      <c r="AGY410" s="379"/>
      <c r="AGZ410" s="379"/>
      <c r="AHA410" s="379"/>
      <c r="AHB410" s="379"/>
      <c r="AHC410" s="379"/>
      <c r="AHD410" s="379"/>
      <c r="AHE410" s="379"/>
      <c r="AHF410" s="379"/>
      <c r="AHG410" s="379"/>
      <c r="AHH410" s="379"/>
      <c r="AHI410" s="379"/>
      <c r="AHJ410" s="379"/>
      <c r="AHK410" s="379"/>
      <c r="AHL410" s="379"/>
      <c r="AHM410" s="379"/>
      <c r="AHN410" s="379"/>
      <c r="AHO410" s="379"/>
      <c r="AHP410" s="379"/>
      <c r="AHQ410" s="379"/>
      <c r="AHR410" s="379"/>
      <c r="AHS410" s="379"/>
      <c r="AHT410" s="379"/>
      <c r="AHU410" s="379"/>
      <c r="AHV410" s="379"/>
      <c r="AHW410" s="379"/>
      <c r="AHX410" s="379"/>
      <c r="AHY410" s="379"/>
      <c r="AHZ410" s="379"/>
      <c r="AIA410" s="379"/>
      <c r="AIB410" s="379"/>
      <c r="AIC410" s="379"/>
      <c r="AID410" s="379"/>
      <c r="AIE410" s="379"/>
      <c r="AIF410" s="379"/>
      <c r="AIG410" s="379"/>
      <c r="AIH410" s="379"/>
      <c r="AII410" s="379"/>
      <c r="AIJ410" s="379"/>
      <c r="AIK410" s="379"/>
      <c r="AIL410" s="379"/>
      <c r="AIM410" s="379"/>
      <c r="AIN410" s="379"/>
      <c r="AIO410" s="379"/>
      <c r="AIP410" s="379"/>
      <c r="AIQ410" s="379"/>
      <c r="AIR410" s="379"/>
      <c r="AIS410" s="379"/>
      <c r="AIT410" s="379"/>
      <c r="AIU410" s="379"/>
      <c r="AIV410" s="379"/>
      <c r="AIW410" s="379"/>
      <c r="AIX410" s="379"/>
      <c r="AIY410" s="379"/>
      <c r="AIZ410" s="379"/>
      <c r="AJA410" s="379"/>
      <c r="AJB410" s="379"/>
      <c r="AJC410" s="379"/>
      <c r="AJD410" s="379"/>
      <c r="AJE410" s="379"/>
      <c r="AJF410" s="379"/>
      <c r="AJG410" s="379"/>
      <c r="AJH410" s="379"/>
      <c r="AJI410" s="379"/>
      <c r="AJJ410" s="379"/>
      <c r="AJK410" s="379"/>
      <c r="AJL410" s="379"/>
      <c r="AJM410" s="379"/>
      <c r="AJN410" s="379"/>
      <c r="AJO410" s="379"/>
      <c r="AJP410" s="379"/>
      <c r="AJQ410" s="379"/>
      <c r="AJR410" s="379"/>
      <c r="AJS410" s="379"/>
      <c r="AJT410" s="379"/>
      <c r="AJU410" s="379"/>
      <c r="AJV410" s="379"/>
      <c r="AJW410" s="379"/>
      <c r="AJX410" s="379"/>
      <c r="AJY410" s="379"/>
      <c r="AJZ410" s="379"/>
      <c r="AKA410" s="379"/>
      <c r="AKB410" s="379"/>
      <c r="AKC410" s="379"/>
      <c r="AKD410" s="379"/>
      <c r="AKE410" s="379"/>
      <c r="AKF410" s="379"/>
      <c r="AKG410" s="379"/>
      <c r="AKH410" s="379"/>
      <c r="AKI410" s="379"/>
      <c r="AKJ410" s="379"/>
      <c r="AKK410" s="379"/>
      <c r="AKL410" s="379"/>
      <c r="AKM410" s="379"/>
      <c r="AKN410" s="379"/>
      <c r="AKO410" s="379"/>
      <c r="AKP410" s="379"/>
      <c r="AKQ410" s="379"/>
      <c r="AKR410" s="379"/>
      <c r="AKS410" s="379"/>
      <c r="AKT410" s="379"/>
      <c r="AKU410" s="379"/>
      <c r="AKV410" s="379"/>
      <c r="AKW410" s="379"/>
      <c r="AKX410" s="379"/>
      <c r="AKY410" s="379"/>
      <c r="AKZ410" s="379"/>
      <c r="ALA410" s="379"/>
      <c r="ALB410" s="379"/>
      <c r="ALC410" s="379"/>
      <c r="ALD410" s="379"/>
      <c r="ALE410" s="379"/>
      <c r="ALF410" s="379"/>
      <c r="ALG410" s="379"/>
      <c r="ALH410" s="379"/>
      <c r="ALI410" s="379"/>
      <c r="ALJ410" s="379"/>
      <c r="ALK410" s="379"/>
      <c r="ALL410" s="379"/>
      <c r="ALM410" s="379"/>
      <c r="ALN410" s="379"/>
      <c r="ALO410" s="379"/>
      <c r="ALP410" s="379"/>
      <c r="ALQ410" s="379"/>
      <c r="ALR410" s="379"/>
      <c r="ALS410" s="379"/>
      <c r="ALT410" s="379"/>
      <c r="ALU410" s="379"/>
      <c r="ALV410" s="379"/>
      <c r="ALW410" s="379"/>
      <c r="ALX410" s="379"/>
      <c r="ALY410" s="379"/>
      <c r="ALZ410" s="379"/>
      <c r="AMA410" s="379"/>
      <c r="AMB410" s="379"/>
      <c r="AMC410" s="379"/>
      <c r="AMD410" s="379"/>
      <c r="AME410" s="379"/>
      <c r="AMF410" s="379"/>
      <c r="AMG410" s="379"/>
      <c r="AMH410" s="379"/>
      <c r="AMI410" s="379"/>
      <c r="AMJ410" s="379"/>
      <c r="AMK410" s="379"/>
      <c r="AML410" s="379"/>
      <c r="AMM410" s="379"/>
      <c r="AMN410" s="379"/>
      <c r="AMO410" s="379"/>
      <c r="AMP410" s="379"/>
      <c r="AMQ410" s="379"/>
      <c r="AMR410" s="379"/>
      <c r="AMS410" s="379"/>
      <c r="AMT410" s="379"/>
      <c r="AMU410" s="379"/>
      <c r="AMV410" s="379"/>
      <c r="AMW410" s="379"/>
      <c r="AMX410" s="379"/>
      <c r="AMY410" s="379"/>
      <c r="AMZ410" s="379"/>
      <c r="ANA410" s="379"/>
      <c r="ANB410" s="379"/>
      <c r="ANC410" s="379"/>
      <c r="AND410" s="379"/>
      <c r="ANE410" s="379"/>
      <c r="ANF410" s="379"/>
      <c r="ANG410" s="379"/>
      <c r="ANH410" s="379"/>
    </row>
    <row r="411" spans="1:1048" s="343" customFormat="1" ht="13.2" x14ac:dyDescent="0.25">
      <c r="A411" s="375"/>
      <c r="B411" s="373">
        <v>0</v>
      </c>
      <c r="C411" s="373">
        <v>0.16</v>
      </c>
      <c r="D411" s="387">
        <v>5.6000000000000001E-2</v>
      </c>
      <c r="E411" s="468">
        <v>8.2000000000000003E-2</v>
      </c>
      <c r="F411" s="481">
        <v>45969</v>
      </c>
      <c r="G411" s="474">
        <v>0.7</v>
      </c>
      <c r="H411" s="475">
        <v>0.13</v>
      </c>
      <c r="I411" s="475">
        <v>0.153</v>
      </c>
      <c r="J411" s="484">
        <v>7.6999999999999999E-2</v>
      </c>
      <c r="K411" s="408">
        <v>45999</v>
      </c>
      <c r="L411" s="406">
        <v>0</v>
      </c>
      <c r="M411" s="406">
        <v>0.189</v>
      </c>
      <c r="N411" s="406">
        <v>0.129</v>
      </c>
      <c r="O411" s="464">
        <v>0.129</v>
      </c>
      <c r="P411" s="480">
        <v>46030</v>
      </c>
      <c r="Q411" s="528">
        <v>0</v>
      </c>
      <c r="R411" s="528">
        <v>0.186</v>
      </c>
      <c r="S411" s="528">
        <v>0.20499999999999999</v>
      </c>
      <c r="T411" s="538">
        <v>0.14099999999999999</v>
      </c>
      <c r="U411" s="541">
        <v>46061</v>
      </c>
      <c r="V411" s="440">
        <v>2.2000000000000002</v>
      </c>
      <c r="W411" s="440">
        <v>4.0030000000000001</v>
      </c>
      <c r="X411" s="531">
        <v>1E-3</v>
      </c>
      <c r="Y411" s="568">
        <v>0</v>
      </c>
      <c r="Z411" s="449">
        <v>46089</v>
      </c>
      <c r="AA411" s="441">
        <v>0.1</v>
      </c>
      <c r="AB411" s="442">
        <v>1.5069999999999999</v>
      </c>
      <c r="AC411" s="442">
        <v>0.7</v>
      </c>
      <c r="AD411" s="455">
        <v>0.82399999999999995</v>
      </c>
      <c r="AE411" s="439">
        <v>46120</v>
      </c>
      <c r="AF411" s="440">
        <v>2.5</v>
      </c>
      <c r="AG411" s="440">
        <v>1.6930000000000001</v>
      </c>
      <c r="AH411" s="592">
        <v>0.61199999999999999</v>
      </c>
      <c r="AI411" s="592">
        <v>0.69299999999999995</v>
      </c>
      <c r="AJ411" s="443"/>
      <c r="AK411" s="444"/>
      <c r="AL411" s="445"/>
      <c r="AM411" s="445"/>
      <c r="AN411" s="445"/>
      <c r="AO411" s="446"/>
      <c r="AP411" s="447"/>
      <c r="AQ411" s="448"/>
      <c r="AR411" s="453"/>
      <c r="AS411" s="617"/>
      <c r="AT411" s="449"/>
      <c r="AU411" s="430"/>
      <c r="AV411" s="431"/>
      <c r="AW411" s="431"/>
      <c r="AX411" s="452"/>
      <c r="AY411" s="439"/>
      <c r="AZ411" s="381"/>
      <c r="BA411" s="381"/>
      <c r="BB411" s="383"/>
      <c r="BC411" s="383"/>
      <c r="BD411" s="449"/>
      <c r="BE411" s="430"/>
      <c r="BF411" s="441"/>
      <c r="BG411" s="441"/>
      <c r="BH411" s="624"/>
      <c r="BI411" s="379"/>
      <c r="BJ411" s="379"/>
      <c r="BK411" s="379"/>
      <c r="BL411" s="380"/>
      <c r="BM411" s="379"/>
      <c r="BN411" s="379"/>
      <c r="BO411" s="379"/>
      <c r="BP411" s="379"/>
      <c r="BQ411" s="379"/>
      <c r="BR411" s="379"/>
      <c r="BS411" s="379"/>
      <c r="BT411" s="379"/>
      <c r="BU411" s="379"/>
      <c r="BV411" s="379"/>
      <c r="BW411" s="379"/>
      <c r="BX411" s="379"/>
      <c r="BY411" s="379"/>
      <c r="BZ411" s="379"/>
      <c r="CA411" s="379"/>
      <c r="CB411" s="379"/>
      <c r="CC411" s="379"/>
      <c r="CD411" s="379"/>
      <c r="CE411" s="379"/>
      <c r="CF411" s="379"/>
      <c r="CG411" s="379"/>
      <c r="CH411" s="379"/>
      <c r="CI411" s="379"/>
      <c r="CJ411" s="379"/>
      <c r="CK411" s="379"/>
      <c r="CL411" s="379"/>
      <c r="CM411" s="379"/>
      <c r="CN411" s="379"/>
      <c r="CO411" s="379"/>
      <c r="CP411" s="379"/>
      <c r="CQ411" s="379"/>
      <c r="CR411" s="379"/>
      <c r="CS411" s="379"/>
      <c r="CT411" s="379"/>
      <c r="CU411" s="379"/>
      <c r="CV411" s="379"/>
      <c r="CW411" s="379"/>
      <c r="CX411" s="379"/>
      <c r="CY411" s="379"/>
      <c r="CZ411" s="379"/>
      <c r="DA411" s="379"/>
      <c r="DB411" s="379"/>
      <c r="DC411" s="379"/>
      <c r="DD411" s="379"/>
      <c r="DE411" s="379"/>
      <c r="DF411" s="379"/>
      <c r="DG411" s="379"/>
      <c r="DH411" s="379"/>
      <c r="DI411" s="379"/>
      <c r="DJ411" s="379"/>
      <c r="DK411" s="379"/>
      <c r="DL411" s="379"/>
      <c r="DM411" s="379"/>
      <c r="DN411" s="379"/>
      <c r="DO411" s="379"/>
      <c r="DP411" s="379"/>
      <c r="DQ411" s="379"/>
      <c r="DR411" s="379"/>
      <c r="DS411" s="379"/>
      <c r="DT411" s="379"/>
      <c r="DU411" s="379"/>
      <c r="DV411" s="379"/>
      <c r="DW411" s="379"/>
      <c r="DX411" s="379"/>
      <c r="DY411" s="379"/>
      <c r="DZ411" s="379"/>
      <c r="EA411" s="379"/>
      <c r="EB411" s="379"/>
      <c r="EC411" s="379"/>
      <c r="ED411" s="379"/>
      <c r="EE411" s="379"/>
      <c r="EF411" s="379"/>
      <c r="EG411" s="379"/>
      <c r="EH411" s="379"/>
      <c r="EI411" s="379"/>
      <c r="EJ411" s="379"/>
      <c r="EK411" s="379"/>
      <c r="EL411" s="379"/>
      <c r="EM411" s="379"/>
      <c r="EN411" s="379"/>
      <c r="EO411" s="379"/>
      <c r="EP411" s="379"/>
      <c r="EQ411" s="379"/>
      <c r="ER411" s="379"/>
      <c r="ES411" s="379"/>
      <c r="ET411" s="379"/>
      <c r="EU411" s="379"/>
      <c r="EV411" s="379"/>
      <c r="EW411" s="379"/>
      <c r="EX411" s="379"/>
      <c r="EY411" s="379"/>
      <c r="EZ411" s="379"/>
      <c r="FA411" s="379"/>
      <c r="FB411" s="379"/>
      <c r="FC411" s="379"/>
      <c r="FD411" s="379"/>
      <c r="FE411" s="379"/>
      <c r="FF411" s="379"/>
      <c r="FG411" s="379"/>
      <c r="FH411" s="379"/>
      <c r="FI411" s="379"/>
      <c r="FJ411" s="379"/>
      <c r="FK411" s="379"/>
      <c r="FL411" s="379"/>
      <c r="FM411" s="379"/>
      <c r="FN411" s="379"/>
      <c r="FO411" s="379"/>
      <c r="FP411" s="379"/>
      <c r="FQ411" s="379"/>
      <c r="FR411" s="379"/>
      <c r="FS411" s="379"/>
      <c r="FT411" s="379"/>
      <c r="FU411" s="379"/>
      <c r="FV411" s="379"/>
      <c r="FW411" s="379"/>
      <c r="FX411" s="379"/>
      <c r="FY411" s="379"/>
      <c r="FZ411" s="379"/>
      <c r="GA411" s="379"/>
      <c r="GB411" s="379"/>
      <c r="GC411" s="379"/>
      <c r="GD411" s="379"/>
      <c r="GE411" s="379"/>
      <c r="GF411" s="379"/>
      <c r="GG411" s="379"/>
      <c r="GH411" s="379"/>
      <c r="GI411" s="379"/>
      <c r="GJ411" s="379"/>
      <c r="GK411" s="379"/>
      <c r="GL411" s="379"/>
      <c r="GM411" s="379"/>
      <c r="GN411" s="379"/>
      <c r="GO411" s="379"/>
      <c r="GP411" s="379"/>
      <c r="GQ411" s="379"/>
      <c r="GR411" s="379"/>
      <c r="GS411" s="379"/>
      <c r="GT411" s="379"/>
      <c r="GU411" s="379"/>
      <c r="GV411" s="379"/>
      <c r="GW411" s="379"/>
      <c r="GX411" s="379"/>
      <c r="GY411" s="379"/>
      <c r="GZ411" s="379"/>
      <c r="HA411" s="379"/>
      <c r="HB411" s="379"/>
      <c r="HC411" s="379"/>
      <c r="HD411" s="379"/>
      <c r="HE411" s="379"/>
      <c r="HF411" s="379"/>
      <c r="HG411" s="379"/>
      <c r="HH411" s="379"/>
      <c r="HI411" s="379"/>
      <c r="HJ411" s="379"/>
      <c r="HK411" s="379"/>
      <c r="HL411" s="379"/>
      <c r="HM411" s="379"/>
      <c r="HN411" s="379"/>
      <c r="HO411" s="379"/>
      <c r="HP411" s="379"/>
      <c r="HQ411" s="379"/>
      <c r="HR411" s="379"/>
      <c r="HS411" s="379"/>
      <c r="HT411" s="379"/>
      <c r="HU411" s="379"/>
      <c r="HV411" s="379"/>
      <c r="HW411" s="379"/>
      <c r="HX411" s="379"/>
      <c r="HY411" s="379"/>
      <c r="HZ411" s="379"/>
      <c r="IA411" s="379"/>
      <c r="IB411" s="379"/>
      <c r="IC411" s="379"/>
      <c r="ID411" s="379"/>
      <c r="IE411" s="379"/>
      <c r="IF411" s="379"/>
      <c r="IG411" s="379"/>
      <c r="IH411" s="379"/>
      <c r="II411" s="379"/>
      <c r="IJ411" s="379"/>
      <c r="IK411" s="379"/>
      <c r="IL411" s="379"/>
      <c r="IM411" s="379"/>
      <c r="IN411" s="379"/>
      <c r="IO411" s="379"/>
      <c r="IP411" s="379"/>
      <c r="IQ411" s="379"/>
      <c r="IR411" s="379"/>
      <c r="IS411" s="379"/>
      <c r="IT411" s="379"/>
      <c r="IU411" s="379"/>
      <c r="IV411" s="379"/>
      <c r="IW411" s="379"/>
      <c r="IX411" s="379"/>
      <c r="IY411" s="379"/>
      <c r="IZ411" s="379"/>
      <c r="JA411" s="379"/>
      <c r="JB411" s="379"/>
      <c r="JC411" s="379"/>
      <c r="JD411" s="379"/>
      <c r="JE411" s="379"/>
      <c r="JF411" s="379"/>
      <c r="JG411" s="379"/>
      <c r="JH411" s="379"/>
      <c r="JI411" s="379"/>
      <c r="JJ411" s="379"/>
      <c r="JK411" s="379"/>
      <c r="JL411" s="379"/>
      <c r="JM411" s="379"/>
      <c r="JN411" s="379"/>
      <c r="JO411" s="379"/>
      <c r="JP411" s="379"/>
      <c r="JQ411" s="379"/>
      <c r="JR411" s="379"/>
      <c r="JS411" s="379"/>
      <c r="JT411" s="379"/>
      <c r="JU411" s="379"/>
      <c r="JV411" s="379"/>
      <c r="JW411" s="379"/>
      <c r="JX411" s="379"/>
      <c r="JY411" s="379"/>
      <c r="JZ411" s="379"/>
      <c r="KA411" s="379"/>
      <c r="KB411" s="379"/>
      <c r="KC411" s="379"/>
      <c r="KD411" s="379"/>
      <c r="KE411" s="379"/>
      <c r="KF411" s="379"/>
      <c r="KG411" s="379"/>
      <c r="KH411" s="379"/>
      <c r="KI411" s="379"/>
      <c r="KJ411" s="379"/>
      <c r="KK411" s="379"/>
      <c r="KL411" s="379"/>
      <c r="KM411" s="379"/>
      <c r="KN411" s="379"/>
      <c r="KO411" s="379"/>
      <c r="KP411" s="379"/>
      <c r="KQ411" s="379"/>
      <c r="KR411" s="379"/>
      <c r="KS411" s="379"/>
      <c r="KT411" s="379"/>
      <c r="KU411" s="379"/>
      <c r="KV411" s="379"/>
      <c r="KW411" s="379"/>
      <c r="KX411" s="379"/>
      <c r="KY411" s="379"/>
      <c r="KZ411" s="379"/>
      <c r="LA411" s="379"/>
      <c r="LB411" s="379"/>
      <c r="LC411" s="379"/>
      <c r="LD411" s="379"/>
      <c r="LE411" s="379"/>
      <c r="LF411" s="379"/>
      <c r="LG411" s="379"/>
      <c r="LH411" s="379"/>
      <c r="LI411" s="379"/>
      <c r="LJ411" s="379"/>
      <c r="LK411" s="379"/>
      <c r="LL411" s="379"/>
      <c r="LM411" s="379"/>
      <c r="LN411" s="379"/>
      <c r="LO411" s="379"/>
      <c r="LP411" s="379"/>
      <c r="LQ411" s="379"/>
      <c r="LR411" s="379"/>
      <c r="LS411" s="379"/>
      <c r="LT411" s="379"/>
      <c r="LU411" s="379"/>
      <c r="LV411" s="379"/>
      <c r="LW411" s="379"/>
      <c r="LX411" s="379"/>
      <c r="LY411" s="379"/>
      <c r="LZ411" s="379"/>
      <c r="MA411" s="379"/>
      <c r="MB411" s="379"/>
      <c r="MC411" s="379"/>
      <c r="MD411" s="379"/>
      <c r="ME411" s="379"/>
      <c r="MF411" s="379"/>
      <c r="MG411" s="379"/>
      <c r="MH411" s="379"/>
      <c r="MI411" s="379"/>
      <c r="MJ411" s="379"/>
      <c r="MK411" s="379"/>
      <c r="ML411" s="379"/>
      <c r="MM411" s="379"/>
      <c r="MN411" s="379"/>
      <c r="MO411" s="379"/>
      <c r="MP411" s="379"/>
      <c r="MQ411" s="379"/>
      <c r="MR411" s="379"/>
      <c r="MS411" s="379"/>
      <c r="MT411" s="379"/>
      <c r="MU411" s="379"/>
      <c r="MV411" s="379"/>
      <c r="MW411" s="379"/>
      <c r="MX411" s="379"/>
      <c r="MY411" s="379"/>
      <c r="MZ411" s="379"/>
      <c r="NA411" s="379"/>
      <c r="NB411" s="379"/>
      <c r="NC411" s="379"/>
      <c r="ND411" s="379"/>
      <c r="NE411" s="379"/>
      <c r="NF411" s="379"/>
      <c r="NG411" s="379"/>
      <c r="NH411" s="379"/>
      <c r="NI411" s="379"/>
      <c r="NJ411" s="379"/>
      <c r="NK411" s="379"/>
      <c r="NL411" s="379"/>
      <c r="NM411" s="379"/>
      <c r="NN411" s="379"/>
      <c r="NO411" s="379"/>
      <c r="NP411" s="379"/>
      <c r="NQ411" s="379"/>
      <c r="NR411" s="379"/>
      <c r="NS411" s="379"/>
      <c r="NT411" s="379"/>
      <c r="NU411" s="379"/>
      <c r="NV411" s="379"/>
      <c r="NW411" s="379"/>
      <c r="NX411" s="379"/>
      <c r="NY411" s="379"/>
      <c r="NZ411" s="379"/>
      <c r="OA411" s="379"/>
      <c r="OB411" s="379"/>
      <c r="OC411" s="379"/>
      <c r="OD411" s="379"/>
      <c r="OE411" s="379"/>
      <c r="OF411" s="379"/>
      <c r="OG411" s="379"/>
      <c r="OH411" s="379"/>
      <c r="OI411" s="379"/>
      <c r="OJ411" s="379"/>
      <c r="OK411" s="379"/>
      <c r="OL411" s="379"/>
      <c r="OM411" s="379"/>
      <c r="ON411" s="379"/>
      <c r="OO411" s="379"/>
      <c r="OP411" s="379"/>
      <c r="OQ411" s="379"/>
      <c r="OR411" s="379"/>
      <c r="OS411" s="379"/>
      <c r="OT411" s="379"/>
      <c r="OU411" s="379"/>
      <c r="OV411" s="379"/>
      <c r="OW411" s="379"/>
      <c r="OX411" s="379"/>
      <c r="OY411" s="379"/>
      <c r="OZ411" s="379"/>
      <c r="PA411" s="379"/>
      <c r="PB411" s="379"/>
      <c r="PC411" s="379"/>
      <c r="PD411" s="379"/>
      <c r="PE411" s="379"/>
      <c r="PF411" s="379"/>
      <c r="PG411" s="379"/>
      <c r="PH411" s="379"/>
      <c r="PI411" s="379"/>
      <c r="PJ411" s="379"/>
      <c r="PK411" s="379"/>
      <c r="PL411" s="379"/>
      <c r="PM411" s="379"/>
      <c r="PN411" s="379"/>
      <c r="PO411" s="379"/>
      <c r="PP411" s="379"/>
      <c r="PQ411" s="379"/>
      <c r="PR411" s="379"/>
      <c r="PS411" s="379"/>
      <c r="PT411" s="379"/>
      <c r="PU411" s="379"/>
      <c r="PV411" s="379"/>
      <c r="PW411" s="379"/>
      <c r="PX411" s="379"/>
      <c r="PY411" s="379"/>
      <c r="PZ411" s="379"/>
      <c r="QA411" s="379"/>
      <c r="QB411" s="379"/>
      <c r="QC411" s="379"/>
      <c r="QD411" s="379"/>
      <c r="QE411" s="379"/>
      <c r="QF411" s="379"/>
      <c r="QG411" s="379"/>
      <c r="QH411" s="379"/>
      <c r="QI411" s="379"/>
      <c r="QJ411" s="379"/>
      <c r="QK411" s="379"/>
      <c r="QL411" s="379"/>
      <c r="QM411" s="379"/>
      <c r="QN411" s="379"/>
      <c r="QO411" s="379"/>
      <c r="QP411" s="379"/>
      <c r="QQ411" s="379"/>
      <c r="QR411" s="379"/>
      <c r="QS411" s="379"/>
      <c r="QT411" s="379"/>
      <c r="QU411" s="379"/>
      <c r="QV411" s="379"/>
      <c r="QW411" s="379"/>
      <c r="QX411" s="379"/>
      <c r="QY411" s="379"/>
      <c r="QZ411" s="379"/>
      <c r="RA411" s="379"/>
      <c r="RB411" s="379"/>
      <c r="RC411" s="379"/>
      <c r="RD411" s="379"/>
      <c r="RE411" s="379"/>
      <c r="RF411" s="379"/>
      <c r="RG411" s="379"/>
      <c r="RH411" s="379"/>
      <c r="RI411" s="379"/>
      <c r="RJ411" s="379"/>
      <c r="RK411" s="379"/>
      <c r="RL411" s="379"/>
      <c r="RM411" s="379"/>
      <c r="RN411" s="379"/>
      <c r="RO411" s="379"/>
      <c r="RP411" s="379"/>
      <c r="RQ411" s="379"/>
      <c r="RR411" s="379"/>
      <c r="RS411" s="379"/>
      <c r="RT411" s="379"/>
      <c r="RU411" s="379"/>
      <c r="RV411" s="379"/>
      <c r="RW411" s="379"/>
      <c r="RX411" s="379"/>
      <c r="RY411" s="379"/>
      <c r="RZ411" s="379"/>
      <c r="SA411" s="379"/>
      <c r="SB411" s="379"/>
      <c r="SC411" s="379"/>
      <c r="SD411" s="379"/>
      <c r="SE411" s="379"/>
      <c r="SF411" s="379"/>
      <c r="SG411" s="379"/>
      <c r="SH411" s="379"/>
      <c r="SI411" s="379"/>
      <c r="SJ411" s="379"/>
      <c r="SK411" s="379"/>
      <c r="SL411" s="379"/>
      <c r="SM411" s="379"/>
      <c r="SN411" s="379"/>
      <c r="SO411" s="379"/>
      <c r="SP411" s="379"/>
      <c r="SQ411" s="379"/>
      <c r="SR411" s="379"/>
      <c r="SS411" s="379"/>
      <c r="ST411" s="379"/>
      <c r="SU411" s="379"/>
      <c r="SV411" s="379"/>
      <c r="SW411" s="379"/>
      <c r="SX411" s="379"/>
      <c r="SY411" s="379"/>
      <c r="SZ411" s="379"/>
      <c r="TA411" s="379"/>
      <c r="TB411" s="379"/>
      <c r="TC411" s="379"/>
      <c r="TD411" s="379"/>
      <c r="TE411" s="379"/>
      <c r="TF411" s="379"/>
      <c r="TG411" s="379"/>
      <c r="TH411" s="379"/>
      <c r="TI411" s="379"/>
      <c r="TJ411" s="379"/>
      <c r="TK411" s="379"/>
      <c r="TL411" s="379"/>
      <c r="TM411" s="379"/>
      <c r="TN411" s="379"/>
      <c r="TO411" s="379"/>
      <c r="TP411" s="379"/>
      <c r="TQ411" s="379"/>
      <c r="TR411" s="379"/>
      <c r="TS411" s="379"/>
      <c r="TT411" s="379"/>
      <c r="TU411" s="379"/>
      <c r="TV411" s="379"/>
      <c r="TW411" s="379"/>
      <c r="TX411" s="379"/>
      <c r="TY411" s="379"/>
      <c r="TZ411" s="379"/>
      <c r="UA411" s="379"/>
      <c r="UB411" s="379"/>
      <c r="UC411" s="379"/>
      <c r="UD411" s="379"/>
      <c r="UE411" s="379"/>
      <c r="UF411" s="379"/>
      <c r="UG411" s="379"/>
      <c r="UH411" s="379"/>
      <c r="UI411" s="379"/>
      <c r="UJ411" s="379"/>
      <c r="UK411" s="379"/>
      <c r="UL411" s="379"/>
      <c r="UM411" s="379"/>
      <c r="UN411" s="379"/>
      <c r="UO411" s="379"/>
      <c r="UP411" s="379"/>
      <c r="UQ411" s="379"/>
      <c r="UR411" s="379"/>
      <c r="US411" s="379"/>
      <c r="UT411" s="379"/>
      <c r="UU411" s="379"/>
      <c r="UV411" s="379"/>
      <c r="UW411" s="379"/>
      <c r="UX411" s="379"/>
      <c r="UY411" s="379"/>
      <c r="UZ411" s="379"/>
      <c r="VA411" s="379"/>
      <c r="VB411" s="379"/>
      <c r="VC411" s="379"/>
      <c r="VD411" s="379"/>
      <c r="VE411" s="379"/>
      <c r="VF411" s="379"/>
      <c r="VG411" s="379"/>
      <c r="VH411" s="379"/>
      <c r="VI411" s="379"/>
      <c r="VJ411" s="379"/>
      <c r="VK411" s="379"/>
      <c r="VL411" s="379"/>
      <c r="VM411" s="379"/>
      <c r="VN411" s="379"/>
      <c r="VO411" s="379"/>
      <c r="VP411" s="379"/>
      <c r="VQ411" s="379"/>
      <c r="VR411" s="379"/>
      <c r="VS411" s="379"/>
      <c r="VT411" s="379"/>
      <c r="VU411" s="379"/>
      <c r="VV411" s="379"/>
      <c r="VW411" s="379"/>
      <c r="VX411" s="379"/>
      <c r="VY411" s="379"/>
      <c r="VZ411" s="379"/>
      <c r="WA411" s="379"/>
      <c r="WB411" s="379"/>
      <c r="WC411" s="379"/>
      <c r="WD411" s="379"/>
      <c r="WE411" s="379"/>
      <c r="WF411" s="379"/>
      <c r="WG411" s="379"/>
      <c r="WH411" s="379"/>
      <c r="WI411" s="379"/>
      <c r="WJ411" s="379"/>
      <c r="WK411" s="379"/>
      <c r="WL411" s="379"/>
      <c r="WM411" s="379"/>
      <c r="WN411" s="379"/>
      <c r="WO411" s="379"/>
      <c r="WP411" s="379"/>
      <c r="WQ411" s="379"/>
      <c r="WR411" s="379"/>
      <c r="WS411" s="379"/>
      <c r="WT411" s="379"/>
      <c r="WU411" s="379"/>
      <c r="WV411" s="379"/>
      <c r="WW411" s="379"/>
      <c r="WX411" s="379"/>
      <c r="WY411" s="379"/>
      <c r="WZ411" s="379"/>
      <c r="XA411" s="379"/>
      <c r="XB411" s="379"/>
      <c r="XC411" s="379"/>
      <c r="XD411" s="379"/>
      <c r="XE411" s="379"/>
      <c r="XF411" s="379"/>
      <c r="XG411" s="379"/>
      <c r="XH411" s="379"/>
      <c r="XI411" s="379"/>
      <c r="XJ411" s="379"/>
      <c r="XK411" s="379"/>
      <c r="XL411" s="379"/>
      <c r="XM411" s="379"/>
      <c r="XN411" s="379"/>
      <c r="XO411" s="379"/>
      <c r="XP411" s="379"/>
      <c r="XQ411" s="379"/>
      <c r="XR411" s="379"/>
      <c r="XS411" s="379"/>
      <c r="XT411" s="379"/>
      <c r="XU411" s="379"/>
      <c r="XV411" s="379"/>
      <c r="XW411" s="379"/>
      <c r="XX411" s="379"/>
      <c r="XY411" s="379"/>
      <c r="XZ411" s="379"/>
      <c r="YA411" s="379"/>
      <c r="YB411" s="379"/>
      <c r="YC411" s="379"/>
      <c r="YD411" s="379"/>
      <c r="YE411" s="379"/>
      <c r="YF411" s="379"/>
      <c r="YG411" s="379"/>
      <c r="YH411" s="379"/>
      <c r="YI411" s="379"/>
      <c r="YJ411" s="379"/>
      <c r="YK411" s="379"/>
      <c r="YL411" s="379"/>
      <c r="YM411" s="379"/>
      <c r="YN411" s="379"/>
      <c r="YO411" s="379"/>
      <c r="YP411" s="379"/>
      <c r="YQ411" s="379"/>
      <c r="YR411" s="379"/>
      <c r="YS411" s="379"/>
      <c r="YT411" s="379"/>
      <c r="YU411" s="379"/>
      <c r="YV411" s="379"/>
      <c r="YW411" s="379"/>
      <c r="YX411" s="379"/>
      <c r="YY411" s="379"/>
      <c r="YZ411" s="379"/>
      <c r="ZA411" s="379"/>
      <c r="ZB411" s="379"/>
      <c r="ZC411" s="379"/>
      <c r="ZD411" s="379"/>
      <c r="ZE411" s="379"/>
      <c r="ZF411" s="379"/>
      <c r="ZG411" s="379"/>
      <c r="ZH411" s="379"/>
      <c r="ZI411" s="379"/>
      <c r="ZJ411" s="379"/>
      <c r="ZK411" s="379"/>
      <c r="ZL411" s="379"/>
      <c r="ZM411" s="379"/>
      <c r="ZN411" s="379"/>
      <c r="ZO411" s="379"/>
      <c r="ZP411" s="379"/>
      <c r="ZQ411" s="379"/>
      <c r="ZR411" s="379"/>
      <c r="ZS411" s="379"/>
      <c r="ZT411" s="379"/>
      <c r="ZU411" s="379"/>
      <c r="ZV411" s="379"/>
      <c r="ZW411" s="379"/>
      <c r="ZX411" s="379"/>
      <c r="ZY411" s="379"/>
      <c r="ZZ411" s="379"/>
      <c r="AAA411" s="379"/>
      <c r="AAB411" s="379"/>
      <c r="AAC411" s="379"/>
      <c r="AAD411" s="379"/>
      <c r="AAE411" s="379"/>
      <c r="AAF411" s="379"/>
      <c r="AAG411" s="379"/>
      <c r="AAH411" s="379"/>
      <c r="AAI411" s="379"/>
      <c r="AAJ411" s="379"/>
      <c r="AAK411" s="379"/>
      <c r="AAL411" s="379"/>
      <c r="AAM411" s="379"/>
      <c r="AAN411" s="379"/>
      <c r="AAO411" s="379"/>
      <c r="AAP411" s="379"/>
      <c r="AAQ411" s="379"/>
      <c r="AAR411" s="379"/>
      <c r="AAS411" s="379"/>
      <c r="AAT411" s="379"/>
      <c r="AAU411" s="379"/>
      <c r="AAV411" s="379"/>
      <c r="AAW411" s="379"/>
      <c r="AAX411" s="379"/>
      <c r="AAY411" s="379"/>
      <c r="AAZ411" s="379"/>
      <c r="ABA411" s="379"/>
      <c r="ABB411" s="379"/>
      <c r="ABC411" s="379"/>
      <c r="ABD411" s="379"/>
      <c r="ABE411" s="379"/>
      <c r="ABF411" s="379"/>
      <c r="ABG411" s="379"/>
      <c r="ABH411" s="379"/>
      <c r="ABI411" s="379"/>
      <c r="ABJ411" s="379"/>
      <c r="ABK411" s="379"/>
      <c r="ABL411" s="379"/>
      <c r="ABM411" s="379"/>
      <c r="ABN411" s="379"/>
      <c r="ABO411" s="379"/>
      <c r="ABP411" s="379"/>
      <c r="ABQ411" s="379"/>
      <c r="ABR411" s="379"/>
      <c r="ABS411" s="379"/>
      <c r="ABT411" s="379"/>
      <c r="ABU411" s="379"/>
      <c r="ABV411" s="379"/>
      <c r="ABW411" s="379"/>
      <c r="ABX411" s="379"/>
      <c r="ABY411" s="379"/>
      <c r="ABZ411" s="379"/>
      <c r="ACA411" s="379"/>
      <c r="ACB411" s="379"/>
      <c r="ACC411" s="379"/>
      <c r="ACD411" s="379"/>
      <c r="ACE411" s="379"/>
      <c r="ACF411" s="379"/>
      <c r="ACG411" s="379"/>
      <c r="ACH411" s="379"/>
      <c r="ACI411" s="379"/>
      <c r="ACJ411" s="379"/>
      <c r="ACK411" s="379"/>
      <c r="ACL411" s="379"/>
      <c r="ACM411" s="379"/>
      <c r="ACN411" s="379"/>
      <c r="ACO411" s="379"/>
      <c r="ACP411" s="379"/>
      <c r="ACQ411" s="379"/>
      <c r="ACR411" s="379"/>
      <c r="ACS411" s="379"/>
      <c r="ACT411" s="379"/>
      <c r="ACU411" s="379"/>
      <c r="ACV411" s="379"/>
      <c r="ACW411" s="379"/>
      <c r="ACX411" s="379"/>
      <c r="ACY411" s="379"/>
      <c r="ACZ411" s="379"/>
      <c r="ADA411" s="379"/>
      <c r="ADB411" s="379"/>
      <c r="ADC411" s="379"/>
      <c r="ADD411" s="379"/>
      <c r="ADE411" s="379"/>
      <c r="ADF411" s="379"/>
      <c r="ADG411" s="379"/>
      <c r="ADH411" s="379"/>
      <c r="ADI411" s="379"/>
      <c r="ADJ411" s="379"/>
      <c r="ADK411" s="379"/>
      <c r="ADL411" s="379"/>
      <c r="ADM411" s="379"/>
      <c r="ADN411" s="379"/>
      <c r="ADO411" s="379"/>
      <c r="ADP411" s="379"/>
      <c r="ADQ411" s="379"/>
      <c r="ADR411" s="379"/>
      <c r="ADS411" s="379"/>
      <c r="ADT411" s="379"/>
      <c r="ADU411" s="379"/>
      <c r="ADV411" s="379"/>
      <c r="ADW411" s="379"/>
      <c r="ADX411" s="379"/>
      <c r="ADY411" s="379"/>
      <c r="ADZ411" s="379"/>
      <c r="AEA411" s="379"/>
      <c r="AEB411" s="379"/>
      <c r="AEC411" s="379"/>
      <c r="AED411" s="379"/>
      <c r="AEE411" s="379"/>
      <c r="AEF411" s="379"/>
      <c r="AEG411" s="379"/>
      <c r="AEH411" s="379"/>
      <c r="AEI411" s="379"/>
      <c r="AEJ411" s="379"/>
      <c r="AEK411" s="379"/>
      <c r="AEL411" s="379"/>
      <c r="AEM411" s="379"/>
      <c r="AEN411" s="379"/>
      <c r="AEO411" s="379"/>
      <c r="AEP411" s="379"/>
      <c r="AEQ411" s="379"/>
      <c r="AER411" s="379"/>
      <c r="AES411" s="379"/>
      <c r="AET411" s="379"/>
      <c r="AEU411" s="379"/>
      <c r="AEV411" s="379"/>
      <c r="AEW411" s="379"/>
      <c r="AEX411" s="379"/>
      <c r="AEY411" s="379"/>
      <c r="AEZ411" s="379"/>
      <c r="AFA411" s="379"/>
      <c r="AFB411" s="379"/>
      <c r="AFC411" s="379"/>
      <c r="AFD411" s="379"/>
      <c r="AFE411" s="379"/>
      <c r="AFF411" s="379"/>
      <c r="AFG411" s="379"/>
      <c r="AFH411" s="379"/>
      <c r="AFI411" s="379"/>
      <c r="AFJ411" s="379"/>
      <c r="AFK411" s="379"/>
      <c r="AFL411" s="379"/>
      <c r="AFM411" s="379"/>
      <c r="AFN411" s="379"/>
      <c r="AFO411" s="379"/>
      <c r="AFP411" s="379"/>
      <c r="AFQ411" s="379"/>
      <c r="AFR411" s="379"/>
      <c r="AFS411" s="379"/>
      <c r="AFT411" s="379"/>
      <c r="AFU411" s="379"/>
      <c r="AFV411" s="379"/>
      <c r="AFW411" s="379"/>
      <c r="AFX411" s="379"/>
      <c r="AFY411" s="379"/>
      <c r="AFZ411" s="379"/>
      <c r="AGA411" s="379"/>
      <c r="AGB411" s="379"/>
      <c r="AGC411" s="379"/>
      <c r="AGD411" s="379"/>
      <c r="AGE411" s="379"/>
      <c r="AGF411" s="379"/>
      <c r="AGG411" s="379"/>
      <c r="AGH411" s="379"/>
      <c r="AGI411" s="379"/>
      <c r="AGJ411" s="379"/>
      <c r="AGK411" s="379"/>
      <c r="AGL411" s="379"/>
      <c r="AGM411" s="379"/>
      <c r="AGN411" s="379"/>
      <c r="AGO411" s="379"/>
      <c r="AGP411" s="379"/>
      <c r="AGQ411" s="379"/>
      <c r="AGR411" s="379"/>
      <c r="AGS411" s="379"/>
      <c r="AGT411" s="379"/>
      <c r="AGU411" s="379"/>
      <c r="AGV411" s="379"/>
      <c r="AGW411" s="379"/>
      <c r="AGX411" s="379"/>
      <c r="AGY411" s="379"/>
      <c r="AGZ411" s="379"/>
      <c r="AHA411" s="379"/>
      <c r="AHB411" s="379"/>
      <c r="AHC411" s="379"/>
      <c r="AHD411" s="379"/>
      <c r="AHE411" s="379"/>
      <c r="AHF411" s="379"/>
      <c r="AHG411" s="379"/>
      <c r="AHH411" s="379"/>
      <c r="AHI411" s="379"/>
      <c r="AHJ411" s="379"/>
      <c r="AHK411" s="379"/>
      <c r="AHL411" s="379"/>
      <c r="AHM411" s="379"/>
      <c r="AHN411" s="379"/>
      <c r="AHO411" s="379"/>
      <c r="AHP411" s="379"/>
      <c r="AHQ411" s="379"/>
      <c r="AHR411" s="379"/>
      <c r="AHS411" s="379"/>
      <c r="AHT411" s="379"/>
      <c r="AHU411" s="379"/>
      <c r="AHV411" s="379"/>
      <c r="AHW411" s="379"/>
      <c r="AHX411" s="379"/>
      <c r="AHY411" s="379"/>
      <c r="AHZ411" s="379"/>
      <c r="AIA411" s="379"/>
      <c r="AIB411" s="379"/>
      <c r="AIC411" s="379"/>
      <c r="AID411" s="379"/>
      <c r="AIE411" s="379"/>
      <c r="AIF411" s="379"/>
      <c r="AIG411" s="379"/>
      <c r="AIH411" s="379"/>
      <c r="AII411" s="379"/>
      <c r="AIJ411" s="379"/>
      <c r="AIK411" s="379"/>
      <c r="AIL411" s="379"/>
      <c r="AIM411" s="379"/>
      <c r="AIN411" s="379"/>
      <c r="AIO411" s="379"/>
      <c r="AIP411" s="379"/>
      <c r="AIQ411" s="379"/>
      <c r="AIR411" s="379"/>
      <c r="AIS411" s="379"/>
      <c r="AIT411" s="379"/>
      <c r="AIU411" s="379"/>
      <c r="AIV411" s="379"/>
      <c r="AIW411" s="379"/>
      <c r="AIX411" s="379"/>
      <c r="AIY411" s="379"/>
      <c r="AIZ411" s="379"/>
      <c r="AJA411" s="379"/>
      <c r="AJB411" s="379"/>
      <c r="AJC411" s="379"/>
      <c r="AJD411" s="379"/>
      <c r="AJE411" s="379"/>
      <c r="AJF411" s="379"/>
      <c r="AJG411" s="379"/>
      <c r="AJH411" s="379"/>
      <c r="AJI411" s="379"/>
      <c r="AJJ411" s="379"/>
      <c r="AJK411" s="379"/>
      <c r="AJL411" s="379"/>
      <c r="AJM411" s="379"/>
      <c r="AJN411" s="379"/>
      <c r="AJO411" s="379"/>
      <c r="AJP411" s="379"/>
      <c r="AJQ411" s="379"/>
      <c r="AJR411" s="379"/>
      <c r="AJS411" s="379"/>
      <c r="AJT411" s="379"/>
      <c r="AJU411" s="379"/>
      <c r="AJV411" s="379"/>
      <c r="AJW411" s="379"/>
      <c r="AJX411" s="379"/>
      <c r="AJY411" s="379"/>
      <c r="AJZ411" s="379"/>
      <c r="AKA411" s="379"/>
      <c r="AKB411" s="379"/>
      <c r="AKC411" s="379"/>
      <c r="AKD411" s="379"/>
      <c r="AKE411" s="379"/>
      <c r="AKF411" s="379"/>
      <c r="AKG411" s="379"/>
      <c r="AKH411" s="379"/>
      <c r="AKI411" s="379"/>
      <c r="AKJ411" s="379"/>
      <c r="AKK411" s="379"/>
      <c r="AKL411" s="379"/>
      <c r="AKM411" s="379"/>
      <c r="AKN411" s="379"/>
      <c r="AKO411" s="379"/>
      <c r="AKP411" s="379"/>
      <c r="AKQ411" s="379"/>
      <c r="AKR411" s="379"/>
      <c r="AKS411" s="379"/>
      <c r="AKT411" s="379"/>
      <c r="AKU411" s="379"/>
      <c r="AKV411" s="379"/>
      <c r="AKW411" s="379"/>
      <c r="AKX411" s="379"/>
      <c r="AKY411" s="379"/>
      <c r="AKZ411" s="379"/>
      <c r="ALA411" s="379"/>
      <c r="ALB411" s="379"/>
      <c r="ALC411" s="379"/>
      <c r="ALD411" s="379"/>
      <c r="ALE411" s="379"/>
      <c r="ALF411" s="379"/>
      <c r="ALG411" s="379"/>
      <c r="ALH411" s="379"/>
      <c r="ALI411" s="379"/>
      <c r="ALJ411" s="379"/>
      <c r="ALK411" s="379"/>
      <c r="ALL411" s="379"/>
      <c r="ALM411" s="379"/>
      <c r="ALN411" s="379"/>
      <c r="ALO411" s="379"/>
      <c r="ALP411" s="379"/>
      <c r="ALQ411" s="379"/>
      <c r="ALR411" s="379"/>
      <c r="ALS411" s="379"/>
      <c r="ALT411" s="379"/>
      <c r="ALU411" s="379"/>
      <c r="ALV411" s="379"/>
      <c r="ALW411" s="379"/>
      <c r="ALX411" s="379"/>
      <c r="ALY411" s="379"/>
      <c r="ALZ411" s="379"/>
      <c r="AMA411" s="379"/>
      <c r="AMB411" s="379"/>
      <c r="AMC411" s="379"/>
      <c r="AMD411" s="379"/>
      <c r="AME411" s="379"/>
      <c r="AMF411" s="379"/>
      <c r="AMG411" s="379"/>
      <c r="AMH411" s="379"/>
      <c r="AMI411" s="379"/>
      <c r="AMJ411" s="379"/>
      <c r="AMK411" s="379"/>
      <c r="AML411" s="379"/>
      <c r="AMM411" s="379"/>
      <c r="AMN411" s="379"/>
      <c r="AMO411" s="379"/>
      <c r="AMP411" s="379"/>
      <c r="AMQ411" s="379"/>
      <c r="AMR411" s="379"/>
      <c r="AMS411" s="379"/>
      <c r="AMT411" s="379"/>
      <c r="AMU411" s="379"/>
      <c r="AMV411" s="379"/>
      <c r="AMW411" s="379"/>
      <c r="AMX411" s="379"/>
      <c r="AMY411" s="379"/>
      <c r="AMZ411" s="379"/>
      <c r="ANA411" s="379"/>
      <c r="ANB411" s="379"/>
      <c r="ANC411" s="379"/>
      <c r="AND411" s="379"/>
      <c r="ANE411" s="379"/>
      <c r="ANF411" s="379"/>
      <c r="ANG411" s="379"/>
      <c r="ANH411" s="379"/>
    </row>
    <row r="412" spans="1:1048" s="343" customFormat="1" ht="13.2" x14ac:dyDescent="0.25">
      <c r="A412" s="375">
        <v>45939</v>
      </c>
      <c r="B412" s="373">
        <v>8.1</v>
      </c>
      <c r="C412" s="373">
        <v>0.17399999999999999</v>
      </c>
      <c r="D412" s="387">
        <v>5.8999999999999997E-2</v>
      </c>
      <c r="E412" s="468">
        <v>8.1000000000000003E-2</v>
      </c>
      <c r="F412" s="480">
        <v>45970</v>
      </c>
      <c r="G412" s="407">
        <v>0</v>
      </c>
      <c r="H412" s="407">
        <v>0.128</v>
      </c>
      <c r="I412" s="407">
        <v>0.14799999999999999</v>
      </c>
      <c r="J412" s="465">
        <v>8.6999999999999994E-2</v>
      </c>
      <c r="K412" s="409">
        <v>46000</v>
      </c>
      <c r="L412" s="407">
        <v>0</v>
      </c>
      <c r="M412" s="407">
        <v>0.186</v>
      </c>
      <c r="N412" s="407">
        <v>0.186</v>
      </c>
      <c r="O412" s="465">
        <v>0.186</v>
      </c>
      <c r="P412" s="492">
        <v>46031</v>
      </c>
      <c r="Q412" s="451">
        <v>0</v>
      </c>
      <c r="R412" s="451">
        <v>0.17899999999999999</v>
      </c>
      <c r="S412" s="451">
        <v>0.30299999999999999</v>
      </c>
      <c r="T412" s="537">
        <v>0.17599999999999999</v>
      </c>
      <c r="U412" s="541">
        <v>46062</v>
      </c>
      <c r="V412" s="440">
        <v>16</v>
      </c>
      <c r="W412" s="440">
        <v>4.7430000000000003</v>
      </c>
      <c r="X412" s="531">
        <v>8.3000000000000004E-2</v>
      </c>
      <c r="Y412" s="568">
        <v>4.1000000000000002E-2</v>
      </c>
      <c r="Z412" s="438">
        <v>46090</v>
      </c>
      <c r="AA412" s="441">
        <v>12.1</v>
      </c>
      <c r="AB412" s="442">
        <v>1.4950000000000001</v>
      </c>
      <c r="AC412" s="442">
        <v>0.80600000000000005</v>
      </c>
      <c r="AD412" s="455">
        <v>0.98199999999999998</v>
      </c>
      <c r="AE412" s="439">
        <v>46121</v>
      </c>
      <c r="AF412" s="440">
        <v>0</v>
      </c>
      <c r="AG412" s="440">
        <v>1.7949999999999999</v>
      </c>
      <c r="AH412" s="592">
        <v>0.58099999999999996</v>
      </c>
      <c r="AI412" s="592">
        <v>0.64600000000000002</v>
      </c>
      <c r="AJ412" s="443"/>
      <c r="AK412" s="444"/>
      <c r="AL412" s="445"/>
      <c r="AM412" s="445"/>
      <c r="AN412" s="445"/>
      <c r="AO412" s="446"/>
      <c r="AP412" s="447"/>
      <c r="AQ412" s="448"/>
      <c r="AR412" s="453"/>
      <c r="AS412" s="617"/>
      <c r="AT412" s="449"/>
      <c r="AU412" s="430"/>
      <c r="AV412" s="431"/>
      <c r="AW412" s="431"/>
      <c r="AX412" s="452"/>
      <c r="AY412" s="439"/>
      <c r="AZ412" s="381"/>
      <c r="BA412" s="381"/>
      <c r="BB412" s="383"/>
      <c r="BC412" s="383"/>
      <c r="BD412" s="449"/>
      <c r="BE412" s="430"/>
      <c r="BF412" s="441"/>
      <c r="BG412" s="441"/>
      <c r="BH412" s="624"/>
      <c r="BI412" s="379"/>
      <c r="BJ412" s="379"/>
      <c r="BK412" s="379"/>
      <c r="BL412" s="380"/>
      <c r="BM412" s="379"/>
      <c r="BN412" s="379"/>
      <c r="BO412" s="379"/>
      <c r="BP412" s="379"/>
      <c r="BQ412" s="379"/>
      <c r="BR412" s="379"/>
      <c r="BS412" s="379"/>
      <c r="BT412" s="379"/>
      <c r="BU412" s="379"/>
      <c r="BV412" s="379"/>
      <c r="BW412" s="379"/>
      <c r="BX412" s="379"/>
      <c r="BY412" s="379"/>
      <c r="BZ412" s="379"/>
      <c r="CA412" s="379"/>
      <c r="CB412" s="379"/>
      <c r="CC412" s="379"/>
      <c r="CD412" s="379"/>
      <c r="CE412" s="379"/>
      <c r="CF412" s="379"/>
      <c r="CG412" s="379"/>
      <c r="CH412" s="379"/>
      <c r="CI412" s="379"/>
      <c r="CJ412" s="379"/>
      <c r="CK412" s="379"/>
      <c r="CL412" s="379"/>
      <c r="CM412" s="379"/>
      <c r="CN412" s="379"/>
      <c r="CO412" s="379"/>
      <c r="CP412" s="379"/>
      <c r="CQ412" s="379"/>
      <c r="CR412" s="379"/>
      <c r="CS412" s="379"/>
      <c r="CT412" s="379"/>
      <c r="CU412" s="379"/>
      <c r="CV412" s="379"/>
      <c r="CW412" s="379"/>
      <c r="CX412" s="379"/>
      <c r="CY412" s="379"/>
      <c r="CZ412" s="379"/>
      <c r="DA412" s="379"/>
      <c r="DB412" s="379"/>
      <c r="DC412" s="379"/>
      <c r="DD412" s="379"/>
      <c r="DE412" s="379"/>
      <c r="DF412" s="379"/>
      <c r="DG412" s="379"/>
      <c r="DH412" s="379"/>
      <c r="DI412" s="379"/>
      <c r="DJ412" s="379"/>
      <c r="DK412" s="379"/>
      <c r="DL412" s="379"/>
      <c r="DM412" s="379"/>
      <c r="DN412" s="379"/>
      <c r="DO412" s="379"/>
      <c r="DP412" s="379"/>
      <c r="DQ412" s="379"/>
      <c r="DR412" s="379"/>
      <c r="DS412" s="379"/>
      <c r="DT412" s="379"/>
      <c r="DU412" s="379"/>
      <c r="DV412" s="379"/>
      <c r="DW412" s="379"/>
      <c r="DX412" s="379"/>
      <c r="DY412" s="379"/>
      <c r="DZ412" s="379"/>
      <c r="EA412" s="379"/>
      <c r="EB412" s="379"/>
      <c r="EC412" s="379"/>
      <c r="ED412" s="379"/>
      <c r="EE412" s="379"/>
      <c r="EF412" s="379"/>
      <c r="EG412" s="379"/>
      <c r="EH412" s="379"/>
      <c r="EI412" s="379"/>
      <c r="EJ412" s="379"/>
      <c r="EK412" s="379"/>
      <c r="EL412" s="379"/>
      <c r="EM412" s="379"/>
      <c r="EN412" s="379"/>
      <c r="EO412" s="379"/>
      <c r="EP412" s="379"/>
      <c r="EQ412" s="379"/>
      <c r="ER412" s="379"/>
      <c r="ES412" s="379"/>
      <c r="ET412" s="379"/>
      <c r="EU412" s="379"/>
      <c r="EV412" s="379"/>
      <c r="EW412" s="379"/>
      <c r="EX412" s="379"/>
      <c r="EY412" s="379"/>
      <c r="EZ412" s="379"/>
      <c r="FA412" s="379"/>
      <c r="FB412" s="379"/>
      <c r="FC412" s="379"/>
      <c r="FD412" s="379"/>
      <c r="FE412" s="379"/>
      <c r="FF412" s="379"/>
      <c r="FG412" s="379"/>
      <c r="FH412" s="379"/>
      <c r="FI412" s="379"/>
      <c r="FJ412" s="379"/>
      <c r="FK412" s="379"/>
      <c r="FL412" s="379"/>
      <c r="FM412" s="379"/>
      <c r="FN412" s="379"/>
      <c r="FO412" s="379"/>
      <c r="FP412" s="379"/>
      <c r="FQ412" s="379"/>
      <c r="FR412" s="379"/>
      <c r="FS412" s="379"/>
      <c r="FT412" s="379"/>
      <c r="FU412" s="379"/>
      <c r="FV412" s="379"/>
      <c r="FW412" s="379"/>
      <c r="FX412" s="379"/>
      <c r="FY412" s="379"/>
      <c r="FZ412" s="379"/>
      <c r="GA412" s="379"/>
      <c r="GB412" s="379"/>
      <c r="GC412" s="379"/>
      <c r="GD412" s="379"/>
      <c r="GE412" s="379"/>
      <c r="GF412" s="379"/>
      <c r="GG412" s="379"/>
      <c r="GH412" s="379"/>
      <c r="GI412" s="379"/>
      <c r="GJ412" s="379"/>
      <c r="GK412" s="379"/>
      <c r="GL412" s="379"/>
      <c r="GM412" s="379"/>
      <c r="GN412" s="379"/>
      <c r="GO412" s="379"/>
      <c r="GP412" s="379"/>
      <c r="GQ412" s="379"/>
      <c r="GR412" s="379"/>
      <c r="GS412" s="379"/>
      <c r="GT412" s="379"/>
      <c r="GU412" s="379"/>
      <c r="GV412" s="379"/>
      <c r="GW412" s="379"/>
      <c r="GX412" s="379"/>
      <c r="GY412" s="379"/>
      <c r="GZ412" s="379"/>
      <c r="HA412" s="379"/>
      <c r="HB412" s="379"/>
      <c r="HC412" s="379"/>
      <c r="HD412" s="379"/>
      <c r="HE412" s="379"/>
      <c r="HF412" s="379"/>
      <c r="HG412" s="379"/>
      <c r="HH412" s="379"/>
      <c r="HI412" s="379"/>
      <c r="HJ412" s="379"/>
      <c r="HK412" s="379"/>
      <c r="HL412" s="379"/>
      <c r="HM412" s="379"/>
      <c r="HN412" s="379"/>
      <c r="HO412" s="379"/>
      <c r="HP412" s="379"/>
      <c r="HQ412" s="379"/>
      <c r="HR412" s="379"/>
      <c r="HS412" s="379"/>
      <c r="HT412" s="379"/>
      <c r="HU412" s="379"/>
      <c r="HV412" s="379"/>
      <c r="HW412" s="379"/>
      <c r="HX412" s="379"/>
      <c r="HY412" s="379"/>
      <c r="HZ412" s="379"/>
      <c r="IA412" s="379"/>
      <c r="IB412" s="379"/>
      <c r="IC412" s="379"/>
      <c r="ID412" s="379"/>
      <c r="IE412" s="379"/>
      <c r="IF412" s="379"/>
      <c r="IG412" s="379"/>
      <c r="IH412" s="379"/>
      <c r="II412" s="379"/>
      <c r="IJ412" s="379"/>
      <c r="IK412" s="379"/>
      <c r="IL412" s="379"/>
      <c r="IM412" s="379"/>
      <c r="IN412" s="379"/>
      <c r="IO412" s="379"/>
      <c r="IP412" s="379"/>
      <c r="IQ412" s="379"/>
      <c r="IR412" s="379"/>
      <c r="IS412" s="379"/>
      <c r="IT412" s="379"/>
      <c r="IU412" s="379"/>
      <c r="IV412" s="379"/>
      <c r="IW412" s="379"/>
      <c r="IX412" s="379"/>
      <c r="IY412" s="379"/>
      <c r="IZ412" s="379"/>
      <c r="JA412" s="379"/>
      <c r="JB412" s="379"/>
      <c r="JC412" s="379"/>
      <c r="JD412" s="379"/>
      <c r="JE412" s="379"/>
      <c r="JF412" s="379"/>
      <c r="JG412" s="379"/>
      <c r="JH412" s="379"/>
      <c r="JI412" s="379"/>
      <c r="JJ412" s="379"/>
      <c r="JK412" s="379"/>
      <c r="JL412" s="379"/>
      <c r="JM412" s="379"/>
      <c r="JN412" s="379"/>
      <c r="JO412" s="379"/>
      <c r="JP412" s="379"/>
      <c r="JQ412" s="379"/>
      <c r="JR412" s="379"/>
      <c r="JS412" s="379"/>
      <c r="JT412" s="379"/>
      <c r="JU412" s="379"/>
      <c r="JV412" s="379"/>
      <c r="JW412" s="379"/>
      <c r="JX412" s="379"/>
      <c r="JY412" s="379"/>
      <c r="JZ412" s="379"/>
      <c r="KA412" s="379"/>
      <c r="KB412" s="379"/>
      <c r="KC412" s="379"/>
      <c r="KD412" s="379"/>
      <c r="KE412" s="379"/>
      <c r="KF412" s="379"/>
      <c r="KG412" s="379"/>
      <c r="KH412" s="379"/>
      <c r="KI412" s="379"/>
      <c r="KJ412" s="379"/>
      <c r="KK412" s="379"/>
      <c r="KL412" s="379"/>
      <c r="KM412" s="379"/>
      <c r="KN412" s="379"/>
      <c r="KO412" s="379"/>
      <c r="KP412" s="379"/>
      <c r="KQ412" s="379"/>
      <c r="KR412" s="379"/>
      <c r="KS412" s="379"/>
      <c r="KT412" s="379"/>
      <c r="KU412" s="379"/>
      <c r="KV412" s="379"/>
      <c r="KW412" s="379"/>
      <c r="KX412" s="379"/>
      <c r="KY412" s="379"/>
      <c r="KZ412" s="379"/>
      <c r="LA412" s="379"/>
      <c r="LB412" s="379"/>
      <c r="LC412" s="379"/>
      <c r="LD412" s="379"/>
      <c r="LE412" s="379"/>
      <c r="LF412" s="379"/>
      <c r="LG412" s="379"/>
      <c r="LH412" s="379"/>
      <c r="LI412" s="379"/>
      <c r="LJ412" s="379"/>
      <c r="LK412" s="379"/>
      <c r="LL412" s="379"/>
      <c r="LM412" s="379"/>
      <c r="LN412" s="379"/>
      <c r="LO412" s="379"/>
      <c r="LP412" s="379"/>
      <c r="LQ412" s="379"/>
      <c r="LR412" s="379"/>
      <c r="LS412" s="379"/>
      <c r="LT412" s="379"/>
      <c r="LU412" s="379"/>
      <c r="LV412" s="379"/>
      <c r="LW412" s="379"/>
      <c r="LX412" s="379"/>
      <c r="LY412" s="379"/>
      <c r="LZ412" s="379"/>
      <c r="MA412" s="379"/>
      <c r="MB412" s="379"/>
      <c r="MC412" s="379"/>
      <c r="MD412" s="379"/>
      <c r="ME412" s="379"/>
      <c r="MF412" s="379"/>
      <c r="MG412" s="379"/>
      <c r="MH412" s="379"/>
      <c r="MI412" s="379"/>
      <c r="MJ412" s="379"/>
      <c r="MK412" s="379"/>
      <c r="ML412" s="379"/>
      <c r="MM412" s="379"/>
      <c r="MN412" s="379"/>
      <c r="MO412" s="379"/>
      <c r="MP412" s="379"/>
      <c r="MQ412" s="379"/>
      <c r="MR412" s="379"/>
      <c r="MS412" s="379"/>
      <c r="MT412" s="379"/>
      <c r="MU412" s="379"/>
      <c r="MV412" s="379"/>
      <c r="MW412" s="379"/>
      <c r="MX412" s="379"/>
      <c r="MY412" s="379"/>
      <c r="MZ412" s="379"/>
      <c r="NA412" s="379"/>
      <c r="NB412" s="379"/>
      <c r="NC412" s="379"/>
      <c r="ND412" s="379"/>
      <c r="NE412" s="379"/>
      <c r="NF412" s="379"/>
      <c r="NG412" s="379"/>
      <c r="NH412" s="379"/>
      <c r="NI412" s="379"/>
      <c r="NJ412" s="379"/>
      <c r="NK412" s="379"/>
      <c r="NL412" s="379"/>
      <c r="NM412" s="379"/>
      <c r="NN412" s="379"/>
      <c r="NO412" s="379"/>
      <c r="NP412" s="379"/>
      <c r="NQ412" s="379"/>
      <c r="NR412" s="379"/>
      <c r="NS412" s="379"/>
      <c r="NT412" s="379"/>
      <c r="NU412" s="379"/>
      <c r="NV412" s="379"/>
      <c r="NW412" s="379"/>
      <c r="NX412" s="379"/>
      <c r="NY412" s="379"/>
      <c r="NZ412" s="379"/>
      <c r="OA412" s="379"/>
      <c r="OB412" s="379"/>
      <c r="OC412" s="379"/>
      <c r="OD412" s="379"/>
      <c r="OE412" s="379"/>
      <c r="OF412" s="379"/>
      <c r="OG412" s="379"/>
      <c r="OH412" s="379"/>
      <c r="OI412" s="379"/>
      <c r="OJ412" s="379"/>
      <c r="OK412" s="379"/>
      <c r="OL412" s="379"/>
      <c r="OM412" s="379"/>
      <c r="ON412" s="379"/>
      <c r="OO412" s="379"/>
      <c r="OP412" s="379"/>
      <c r="OQ412" s="379"/>
      <c r="OR412" s="379"/>
      <c r="OS412" s="379"/>
      <c r="OT412" s="379"/>
      <c r="OU412" s="379"/>
      <c r="OV412" s="379"/>
      <c r="OW412" s="379"/>
      <c r="OX412" s="379"/>
      <c r="OY412" s="379"/>
      <c r="OZ412" s="379"/>
      <c r="PA412" s="379"/>
      <c r="PB412" s="379"/>
      <c r="PC412" s="379"/>
      <c r="PD412" s="379"/>
      <c r="PE412" s="379"/>
      <c r="PF412" s="379"/>
      <c r="PG412" s="379"/>
      <c r="PH412" s="379"/>
      <c r="PI412" s="379"/>
      <c r="PJ412" s="379"/>
      <c r="PK412" s="379"/>
      <c r="PL412" s="379"/>
      <c r="PM412" s="379"/>
      <c r="PN412" s="379"/>
      <c r="PO412" s="379"/>
      <c r="PP412" s="379"/>
      <c r="PQ412" s="379"/>
      <c r="PR412" s="379"/>
      <c r="PS412" s="379"/>
      <c r="PT412" s="379"/>
      <c r="PU412" s="379"/>
      <c r="PV412" s="379"/>
      <c r="PW412" s="379"/>
      <c r="PX412" s="379"/>
      <c r="PY412" s="379"/>
      <c r="PZ412" s="379"/>
      <c r="QA412" s="379"/>
      <c r="QB412" s="379"/>
      <c r="QC412" s="379"/>
      <c r="QD412" s="379"/>
      <c r="QE412" s="379"/>
      <c r="QF412" s="379"/>
      <c r="QG412" s="379"/>
      <c r="QH412" s="379"/>
      <c r="QI412" s="379"/>
      <c r="QJ412" s="379"/>
      <c r="QK412" s="379"/>
      <c r="QL412" s="379"/>
      <c r="QM412" s="379"/>
      <c r="QN412" s="379"/>
      <c r="QO412" s="379"/>
      <c r="QP412" s="379"/>
      <c r="QQ412" s="379"/>
      <c r="QR412" s="379"/>
      <c r="QS412" s="379"/>
      <c r="QT412" s="379"/>
      <c r="QU412" s="379"/>
      <c r="QV412" s="379"/>
      <c r="QW412" s="379"/>
      <c r="QX412" s="379"/>
      <c r="QY412" s="379"/>
      <c r="QZ412" s="379"/>
      <c r="RA412" s="379"/>
      <c r="RB412" s="379"/>
      <c r="RC412" s="379"/>
      <c r="RD412" s="379"/>
      <c r="RE412" s="379"/>
      <c r="RF412" s="379"/>
      <c r="RG412" s="379"/>
      <c r="RH412" s="379"/>
      <c r="RI412" s="379"/>
      <c r="RJ412" s="379"/>
      <c r="RK412" s="379"/>
      <c r="RL412" s="379"/>
      <c r="RM412" s="379"/>
      <c r="RN412" s="379"/>
      <c r="RO412" s="379"/>
      <c r="RP412" s="379"/>
      <c r="RQ412" s="379"/>
      <c r="RR412" s="379"/>
      <c r="RS412" s="379"/>
      <c r="RT412" s="379"/>
      <c r="RU412" s="379"/>
      <c r="RV412" s="379"/>
      <c r="RW412" s="379"/>
      <c r="RX412" s="379"/>
      <c r="RY412" s="379"/>
      <c r="RZ412" s="379"/>
      <c r="SA412" s="379"/>
      <c r="SB412" s="379"/>
      <c r="SC412" s="379"/>
      <c r="SD412" s="379"/>
      <c r="SE412" s="379"/>
      <c r="SF412" s="379"/>
      <c r="SG412" s="379"/>
      <c r="SH412" s="379"/>
      <c r="SI412" s="379"/>
      <c r="SJ412" s="379"/>
      <c r="SK412" s="379"/>
      <c r="SL412" s="379"/>
      <c r="SM412" s="379"/>
      <c r="SN412" s="379"/>
      <c r="SO412" s="379"/>
      <c r="SP412" s="379"/>
      <c r="SQ412" s="379"/>
      <c r="SR412" s="379"/>
      <c r="SS412" s="379"/>
      <c r="ST412" s="379"/>
      <c r="SU412" s="379"/>
      <c r="SV412" s="379"/>
      <c r="SW412" s="379"/>
      <c r="SX412" s="379"/>
      <c r="SY412" s="379"/>
      <c r="SZ412" s="379"/>
      <c r="TA412" s="379"/>
      <c r="TB412" s="379"/>
      <c r="TC412" s="379"/>
      <c r="TD412" s="379"/>
      <c r="TE412" s="379"/>
      <c r="TF412" s="379"/>
      <c r="TG412" s="379"/>
      <c r="TH412" s="379"/>
      <c r="TI412" s="379"/>
      <c r="TJ412" s="379"/>
      <c r="TK412" s="379"/>
      <c r="TL412" s="379"/>
      <c r="TM412" s="379"/>
      <c r="TN412" s="379"/>
      <c r="TO412" s="379"/>
      <c r="TP412" s="379"/>
      <c r="TQ412" s="379"/>
      <c r="TR412" s="379"/>
      <c r="TS412" s="379"/>
      <c r="TT412" s="379"/>
      <c r="TU412" s="379"/>
      <c r="TV412" s="379"/>
      <c r="TW412" s="379"/>
      <c r="TX412" s="379"/>
      <c r="TY412" s="379"/>
      <c r="TZ412" s="379"/>
      <c r="UA412" s="379"/>
      <c r="UB412" s="379"/>
      <c r="UC412" s="379"/>
      <c r="UD412" s="379"/>
      <c r="UE412" s="379"/>
      <c r="UF412" s="379"/>
      <c r="UG412" s="379"/>
      <c r="UH412" s="379"/>
      <c r="UI412" s="379"/>
      <c r="UJ412" s="379"/>
      <c r="UK412" s="379"/>
      <c r="UL412" s="379"/>
      <c r="UM412" s="379"/>
      <c r="UN412" s="379"/>
      <c r="UO412" s="379"/>
      <c r="UP412" s="379"/>
      <c r="UQ412" s="379"/>
      <c r="UR412" s="379"/>
      <c r="US412" s="379"/>
      <c r="UT412" s="379"/>
      <c r="UU412" s="379"/>
      <c r="UV412" s="379"/>
      <c r="UW412" s="379"/>
      <c r="UX412" s="379"/>
      <c r="UY412" s="379"/>
      <c r="UZ412" s="379"/>
      <c r="VA412" s="379"/>
      <c r="VB412" s="379"/>
      <c r="VC412" s="379"/>
      <c r="VD412" s="379"/>
      <c r="VE412" s="379"/>
      <c r="VF412" s="379"/>
      <c r="VG412" s="379"/>
      <c r="VH412" s="379"/>
      <c r="VI412" s="379"/>
      <c r="VJ412" s="379"/>
      <c r="VK412" s="379"/>
      <c r="VL412" s="379"/>
      <c r="VM412" s="379"/>
      <c r="VN412" s="379"/>
      <c r="VO412" s="379"/>
      <c r="VP412" s="379"/>
      <c r="VQ412" s="379"/>
      <c r="VR412" s="379"/>
      <c r="VS412" s="379"/>
      <c r="VT412" s="379"/>
      <c r="VU412" s="379"/>
      <c r="VV412" s="379"/>
      <c r="VW412" s="379"/>
      <c r="VX412" s="379"/>
      <c r="VY412" s="379"/>
      <c r="VZ412" s="379"/>
      <c r="WA412" s="379"/>
      <c r="WB412" s="379"/>
      <c r="WC412" s="379"/>
      <c r="WD412" s="379"/>
      <c r="WE412" s="379"/>
      <c r="WF412" s="379"/>
      <c r="WG412" s="379"/>
      <c r="WH412" s="379"/>
      <c r="WI412" s="379"/>
      <c r="WJ412" s="379"/>
      <c r="WK412" s="379"/>
      <c r="WL412" s="379"/>
      <c r="WM412" s="379"/>
      <c r="WN412" s="379"/>
      <c r="WO412" s="379"/>
      <c r="WP412" s="379"/>
      <c r="WQ412" s="379"/>
      <c r="WR412" s="379"/>
      <c r="WS412" s="379"/>
      <c r="WT412" s="379"/>
      <c r="WU412" s="379"/>
      <c r="WV412" s="379"/>
      <c r="WW412" s="379"/>
      <c r="WX412" s="379"/>
      <c r="WY412" s="379"/>
      <c r="WZ412" s="379"/>
      <c r="XA412" s="379"/>
      <c r="XB412" s="379"/>
      <c r="XC412" s="379"/>
      <c r="XD412" s="379"/>
      <c r="XE412" s="379"/>
      <c r="XF412" s="379"/>
      <c r="XG412" s="379"/>
      <c r="XH412" s="379"/>
      <c r="XI412" s="379"/>
      <c r="XJ412" s="379"/>
      <c r="XK412" s="379"/>
      <c r="XL412" s="379"/>
      <c r="XM412" s="379"/>
      <c r="XN412" s="379"/>
      <c r="XO412" s="379"/>
      <c r="XP412" s="379"/>
      <c r="XQ412" s="379"/>
      <c r="XR412" s="379"/>
      <c r="XS412" s="379"/>
      <c r="XT412" s="379"/>
      <c r="XU412" s="379"/>
      <c r="XV412" s="379"/>
      <c r="XW412" s="379"/>
      <c r="XX412" s="379"/>
      <c r="XY412" s="379"/>
      <c r="XZ412" s="379"/>
      <c r="YA412" s="379"/>
      <c r="YB412" s="379"/>
      <c r="YC412" s="379"/>
      <c r="YD412" s="379"/>
      <c r="YE412" s="379"/>
      <c r="YF412" s="379"/>
      <c r="YG412" s="379"/>
      <c r="YH412" s="379"/>
      <c r="YI412" s="379"/>
      <c r="YJ412" s="379"/>
      <c r="YK412" s="379"/>
      <c r="YL412" s="379"/>
      <c r="YM412" s="379"/>
      <c r="YN412" s="379"/>
      <c r="YO412" s="379"/>
      <c r="YP412" s="379"/>
      <c r="YQ412" s="379"/>
      <c r="YR412" s="379"/>
      <c r="YS412" s="379"/>
      <c r="YT412" s="379"/>
      <c r="YU412" s="379"/>
      <c r="YV412" s="379"/>
      <c r="YW412" s="379"/>
      <c r="YX412" s="379"/>
      <c r="YY412" s="379"/>
      <c r="YZ412" s="379"/>
      <c r="ZA412" s="379"/>
      <c r="ZB412" s="379"/>
      <c r="ZC412" s="379"/>
      <c r="ZD412" s="379"/>
      <c r="ZE412" s="379"/>
      <c r="ZF412" s="379"/>
      <c r="ZG412" s="379"/>
      <c r="ZH412" s="379"/>
      <c r="ZI412" s="379"/>
      <c r="ZJ412" s="379"/>
      <c r="ZK412" s="379"/>
      <c r="ZL412" s="379"/>
      <c r="ZM412" s="379"/>
      <c r="ZN412" s="379"/>
      <c r="ZO412" s="379"/>
      <c r="ZP412" s="379"/>
      <c r="ZQ412" s="379"/>
      <c r="ZR412" s="379"/>
      <c r="ZS412" s="379"/>
      <c r="ZT412" s="379"/>
      <c r="ZU412" s="379"/>
      <c r="ZV412" s="379"/>
      <c r="ZW412" s="379"/>
      <c r="ZX412" s="379"/>
      <c r="ZY412" s="379"/>
      <c r="ZZ412" s="379"/>
      <c r="AAA412" s="379"/>
      <c r="AAB412" s="379"/>
      <c r="AAC412" s="379"/>
      <c r="AAD412" s="379"/>
      <c r="AAE412" s="379"/>
      <c r="AAF412" s="379"/>
      <c r="AAG412" s="379"/>
      <c r="AAH412" s="379"/>
      <c r="AAI412" s="379"/>
      <c r="AAJ412" s="379"/>
      <c r="AAK412" s="379"/>
      <c r="AAL412" s="379"/>
      <c r="AAM412" s="379"/>
      <c r="AAN412" s="379"/>
      <c r="AAO412" s="379"/>
      <c r="AAP412" s="379"/>
      <c r="AAQ412" s="379"/>
      <c r="AAR412" s="379"/>
      <c r="AAS412" s="379"/>
      <c r="AAT412" s="379"/>
      <c r="AAU412" s="379"/>
      <c r="AAV412" s="379"/>
      <c r="AAW412" s="379"/>
      <c r="AAX412" s="379"/>
      <c r="AAY412" s="379"/>
      <c r="AAZ412" s="379"/>
      <c r="ABA412" s="379"/>
      <c r="ABB412" s="379"/>
      <c r="ABC412" s="379"/>
      <c r="ABD412" s="379"/>
      <c r="ABE412" s="379"/>
      <c r="ABF412" s="379"/>
      <c r="ABG412" s="379"/>
      <c r="ABH412" s="379"/>
      <c r="ABI412" s="379"/>
      <c r="ABJ412" s="379"/>
      <c r="ABK412" s="379"/>
      <c r="ABL412" s="379"/>
      <c r="ABM412" s="379"/>
      <c r="ABN412" s="379"/>
      <c r="ABO412" s="379"/>
      <c r="ABP412" s="379"/>
      <c r="ABQ412" s="379"/>
      <c r="ABR412" s="379"/>
      <c r="ABS412" s="379"/>
      <c r="ABT412" s="379"/>
      <c r="ABU412" s="379"/>
      <c r="ABV412" s="379"/>
      <c r="ABW412" s="379"/>
      <c r="ABX412" s="379"/>
      <c r="ABY412" s="379"/>
      <c r="ABZ412" s="379"/>
      <c r="ACA412" s="379"/>
      <c r="ACB412" s="379"/>
      <c r="ACC412" s="379"/>
      <c r="ACD412" s="379"/>
      <c r="ACE412" s="379"/>
      <c r="ACF412" s="379"/>
      <c r="ACG412" s="379"/>
      <c r="ACH412" s="379"/>
      <c r="ACI412" s="379"/>
      <c r="ACJ412" s="379"/>
      <c r="ACK412" s="379"/>
      <c r="ACL412" s="379"/>
      <c r="ACM412" s="379"/>
      <c r="ACN412" s="379"/>
      <c r="ACO412" s="379"/>
      <c r="ACP412" s="379"/>
      <c r="ACQ412" s="379"/>
      <c r="ACR412" s="379"/>
      <c r="ACS412" s="379"/>
      <c r="ACT412" s="379"/>
      <c r="ACU412" s="379"/>
      <c r="ACV412" s="379"/>
      <c r="ACW412" s="379"/>
      <c r="ACX412" s="379"/>
      <c r="ACY412" s="379"/>
      <c r="ACZ412" s="379"/>
      <c r="ADA412" s="379"/>
      <c r="ADB412" s="379"/>
      <c r="ADC412" s="379"/>
      <c r="ADD412" s="379"/>
      <c r="ADE412" s="379"/>
      <c r="ADF412" s="379"/>
      <c r="ADG412" s="379"/>
      <c r="ADH412" s="379"/>
      <c r="ADI412" s="379"/>
      <c r="ADJ412" s="379"/>
      <c r="ADK412" s="379"/>
      <c r="ADL412" s="379"/>
      <c r="ADM412" s="379"/>
      <c r="ADN412" s="379"/>
      <c r="ADO412" s="379"/>
      <c r="ADP412" s="379"/>
      <c r="ADQ412" s="379"/>
      <c r="ADR412" s="379"/>
      <c r="ADS412" s="379"/>
      <c r="ADT412" s="379"/>
      <c r="ADU412" s="379"/>
      <c r="ADV412" s="379"/>
      <c r="ADW412" s="379"/>
      <c r="ADX412" s="379"/>
      <c r="ADY412" s="379"/>
      <c r="ADZ412" s="379"/>
      <c r="AEA412" s="379"/>
      <c r="AEB412" s="379"/>
      <c r="AEC412" s="379"/>
      <c r="AED412" s="379"/>
      <c r="AEE412" s="379"/>
      <c r="AEF412" s="379"/>
      <c r="AEG412" s="379"/>
      <c r="AEH412" s="379"/>
      <c r="AEI412" s="379"/>
      <c r="AEJ412" s="379"/>
      <c r="AEK412" s="379"/>
      <c r="AEL412" s="379"/>
      <c r="AEM412" s="379"/>
      <c r="AEN412" s="379"/>
      <c r="AEO412" s="379"/>
      <c r="AEP412" s="379"/>
      <c r="AEQ412" s="379"/>
      <c r="AER412" s="379"/>
      <c r="AES412" s="379"/>
      <c r="AET412" s="379"/>
      <c r="AEU412" s="379"/>
      <c r="AEV412" s="379"/>
      <c r="AEW412" s="379"/>
      <c r="AEX412" s="379"/>
      <c r="AEY412" s="379"/>
      <c r="AEZ412" s="379"/>
      <c r="AFA412" s="379"/>
      <c r="AFB412" s="379"/>
      <c r="AFC412" s="379"/>
      <c r="AFD412" s="379"/>
      <c r="AFE412" s="379"/>
      <c r="AFF412" s="379"/>
      <c r="AFG412" s="379"/>
      <c r="AFH412" s="379"/>
      <c r="AFI412" s="379"/>
      <c r="AFJ412" s="379"/>
      <c r="AFK412" s="379"/>
      <c r="AFL412" s="379"/>
      <c r="AFM412" s="379"/>
      <c r="AFN412" s="379"/>
      <c r="AFO412" s="379"/>
      <c r="AFP412" s="379"/>
      <c r="AFQ412" s="379"/>
      <c r="AFR412" s="379"/>
      <c r="AFS412" s="379"/>
      <c r="AFT412" s="379"/>
      <c r="AFU412" s="379"/>
      <c r="AFV412" s="379"/>
      <c r="AFW412" s="379"/>
      <c r="AFX412" s="379"/>
      <c r="AFY412" s="379"/>
      <c r="AFZ412" s="379"/>
      <c r="AGA412" s="379"/>
      <c r="AGB412" s="379"/>
      <c r="AGC412" s="379"/>
      <c r="AGD412" s="379"/>
      <c r="AGE412" s="379"/>
      <c r="AGF412" s="379"/>
      <c r="AGG412" s="379"/>
      <c r="AGH412" s="379"/>
      <c r="AGI412" s="379"/>
      <c r="AGJ412" s="379"/>
      <c r="AGK412" s="379"/>
      <c r="AGL412" s="379"/>
      <c r="AGM412" s="379"/>
      <c r="AGN412" s="379"/>
      <c r="AGO412" s="379"/>
      <c r="AGP412" s="379"/>
      <c r="AGQ412" s="379"/>
      <c r="AGR412" s="379"/>
      <c r="AGS412" s="379"/>
      <c r="AGT412" s="379"/>
      <c r="AGU412" s="379"/>
      <c r="AGV412" s="379"/>
      <c r="AGW412" s="379"/>
      <c r="AGX412" s="379"/>
      <c r="AGY412" s="379"/>
      <c r="AGZ412" s="379"/>
      <c r="AHA412" s="379"/>
      <c r="AHB412" s="379"/>
      <c r="AHC412" s="379"/>
      <c r="AHD412" s="379"/>
      <c r="AHE412" s="379"/>
      <c r="AHF412" s="379"/>
      <c r="AHG412" s="379"/>
      <c r="AHH412" s="379"/>
      <c r="AHI412" s="379"/>
      <c r="AHJ412" s="379"/>
      <c r="AHK412" s="379"/>
      <c r="AHL412" s="379"/>
      <c r="AHM412" s="379"/>
      <c r="AHN412" s="379"/>
      <c r="AHO412" s="379"/>
      <c r="AHP412" s="379"/>
      <c r="AHQ412" s="379"/>
      <c r="AHR412" s="379"/>
      <c r="AHS412" s="379"/>
      <c r="AHT412" s="379"/>
      <c r="AHU412" s="379"/>
      <c r="AHV412" s="379"/>
      <c r="AHW412" s="379"/>
      <c r="AHX412" s="379"/>
      <c r="AHY412" s="379"/>
      <c r="AHZ412" s="379"/>
      <c r="AIA412" s="379"/>
      <c r="AIB412" s="379"/>
      <c r="AIC412" s="379"/>
      <c r="AID412" s="379"/>
      <c r="AIE412" s="379"/>
      <c r="AIF412" s="379"/>
      <c r="AIG412" s="379"/>
      <c r="AIH412" s="379"/>
      <c r="AII412" s="379"/>
      <c r="AIJ412" s="379"/>
      <c r="AIK412" s="379"/>
      <c r="AIL412" s="379"/>
      <c r="AIM412" s="379"/>
      <c r="AIN412" s="379"/>
      <c r="AIO412" s="379"/>
      <c r="AIP412" s="379"/>
      <c r="AIQ412" s="379"/>
      <c r="AIR412" s="379"/>
      <c r="AIS412" s="379"/>
      <c r="AIT412" s="379"/>
      <c r="AIU412" s="379"/>
      <c r="AIV412" s="379"/>
      <c r="AIW412" s="379"/>
      <c r="AIX412" s="379"/>
      <c r="AIY412" s="379"/>
      <c r="AIZ412" s="379"/>
      <c r="AJA412" s="379"/>
      <c r="AJB412" s="379"/>
      <c r="AJC412" s="379"/>
      <c r="AJD412" s="379"/>
      <c r="AJE412" s="379"/>
      <c r="AJF412" s="379"/>
      <c r="AJG412" s="379"/>
      <c r="AJH412" s="379"/>
      <c r="AJI412" s="379"/>
      <c r="AJJ412" s="379"/>
      <c r="AJK412" s="379"/>
      <c r="AJL412" s="379"/>
      <c r="AJM412" s="379"/>
      <c r="AJN412" s="379"/>
      <c r="AJO412" s="379"/>
      <c r="AJP412" s="379"/>
      <c r="AJQ412" s="379"/>
      <c r="AJR412" s="379"/>
      <c r="AJS412" s="379"/>
      <c r="AJT412" s="379"/>
      <c r="AJU412" s="379"/>
      <c r="AJV412" s="379"/>
      <c r="AJW412" s="379"/>
      <c r="AJX412" s="379"/>
      <c r="AJY412" s="379"/>
      <c r="AJZ412" s="379"/>
      <c r="AKA412" s="379"/>
      <c r="AKB412" s="379"/>
      <c r="AKC412" s="379"/>
      <c r="AKD412" s="379"/>
      <c r="AKE412" s="379"/>
      <c r="AKF412" s="379"/>
      <c r="AKG412" s="379"/>
      <c r="AKH412" s="379"/>
      <c r="AKI412" s="379"/>
      <c r="AKJ412" s="379"/>
      <c r="AKK412" s="379"/>
      <c r="AKL412" s="379"/>
      <c r="AKM412" s="379"/>
      <c r="AKN412" s="379"/>
      <c r="AKO412" s="379"/>
      <c r="AKP412" s="379"/>
      <c r="AKQ412" s="379"/>
      <c r="AKR412" s="379"/>
      <c r="AKS412" s="379"/>
      <c r="AKT412" s="379"/>
      <c r="AKU412" s="379"/>
      <c r="AKV412" s="379"/>
      <c r="AKW412" s="379"/>
      <c r="AKX412" s="379"/>
      <c r="AKY412" s="379"/>
      <c r="AKZ412" s="379"/>
      <c r="ALA412" s="379"/>
      <c r="ALB412" s="379"/>
      <c r="ALC412" s="379"/>
      <c r="ALD412" s="379"/>
      <c r="ALE412" s="379"/>
      <c r="ALF412" s="379"/>
      <c r="ALG412" s="379"/>
      <c r="ALH412" s="379"/>
      <c r="ALI412" s="379"/>
      <c r="ALJ412" s="379"/>
      <c r="ALK412" s="379"/>
      <c r="ALL412" s="379"/>
      <c r="ALM412" s="379"/>
      <c r="ALN412" s="379"/>
      <c r="ALO412" s="379"/>
      <c r="ALP412" s="379"/>
      <c r="ALQ412" s="379"/>
      <c r="ALR412" s="379"/>
      <c r="ALS412" s="379"/>
      <c r="ALT412" s="379"/>
      <c r="ALU412" s="379"/>
      <c r="ALV412" s="379"/>
      <c r="ALW412" s="379"/>
      <c r="ALX412" s="379"/>
      <c r="ALY412" s="379"/>
      <c r="ALZ412" s="379"/>
      <c r="AMA412" s="379"/>
      <c r="AMB412" s="379"/>
      <c r="AMC412" s="379"/>
      <c r="AMD412" s="379"/>
      <c r="AME412" s="379"/>
      <c r="AMF412" s="379"/>
      <c r="AMG412" s="379"/>
      <c r="AMH412" s="379"/>
      <c r="AMI412" s="379"/>
      <c r="AMJ412" s="379"/>
      <c r="AMK412" s="379"/>
      <c r="AML412" s="379"/>
      <c r="AMM412" s="379"/>
      <c r="AMN412" s="379"/>
      <c r="AMO412" s="379"/>
      <c r="AMP412" s="379"/>
      <c r="AMQ412" s="379"/>
      <c r="AMR412" s="379"/>
      <c r="AMS412" s="379"/>
      <c r="AMT412" s="379"/>
      <c r="AMU412" s="379"/>
      <c r="AMV412" s="379"/>
      <c r="AMW412" s="379"/>
      <c r="AMX412" s="379"/>
      <c r="AMY412" s="379"/>
      <c r="AMZ412" s="379"/>
      <c r="ANA412" s="379"/>
      <c r="ANB412" s="379"/>
      <c r="ANC412" s="379"/>
      <c r="AND412" s="379"/>
      <c r="ANE412" s="379"/>
      <c r="ANF412" s="379"/>
      <c r="ANG412" s="379"/>
      <c r="ANH412" s="379"/>
    </row>
    <row r="413" spans="1:1048" s="343" customFormat="1" ht="13.2" x14ac:dyDescent="0.25">
      <c r="A413" s="388">
        <v>45940</v>
      </c>
      <c r="B413" s="389">
        <v>15.7</v>
      </c>
      <c r="C413" s="389">
        <v>0.21</v>
      </c>
      <c r="D413" s="390">
        <v>7.0000000000000007E-2</v>
      </c>
      <c r="E413" s="469">
        <v>0.109</v>
      </c>
      <c r="F413" s="479">
        <v>45971</v>
      </c>
      <c r="G413" s="475">
        <v>0</v>
      </c>
      <c r="H413" s="475">
        <v>0.124</v>
      </c>
      <c r="I413" s="475">
        <v>0.15</v>
      </c>
      <c r="J413" s="484">
        <v>7.5999999999999998E-2</v>
      </c>
      <c r="K413" s="408">
        <v>46001</v>
      </c>
      <c r="L413" s="406">
        <v>0</v>
      </c>
      <c r="M413" s="406">
        <v>0.183</v>
      </c>
      <c r="N413" s="406">
        <v>0.19</v>
      </c>
      <c r="O413" s="464">
        <v>0.19</v>
      </c>
      <c r="P413" s="492">
        <v>46032</v>
      </c>
      <c r="Q413" s="451">
        <v>0</v>
      </c>
      <c r="R413" s="451">
        <v>0.16700000000000001</v>
      </c>
      <c r="S413" s="451">
        <v>0.27500000000000002</v>
      </c>
      <c r="T413" s="537">
        <v>0.157</v>
      </c>
      <c r="U413" s="541">
        <v>46063</v>
      </c>
      <c r="V413" s="440">
        <v>20.9</v>
      </c>
      <c r="W413" s="440">
        <v>7.9870000000000001</v>
      </c>
      <c r="X413" s="531">
        <v>0.11</v>
      </c>
      <c r="Y413" s="568">
        <v>4.8000000000000001E-2</v>
      </c>
      <c r="Z413" s="449">
        <v>46091</v>
      </c>
      <c r="AA413" s="441">
        <v>0.1</v>
      </c>
      <c r="AB413" s="442">
        <v>1.4179999999999999</v>
      </c>
      <c r="AC413" s="442">
        <v>0.70199999999999996</v>
      </c>
      <c r="AD413" s="455">
        <v>0.82799999999999996</v>
      </c>
      <c r="AE413" s="439">
        <v>46122</v>
      </c>
      <c r="AF413" s="447">
        <v>0.3</v>
      </c>
      <c r="AG413" s="447">
        <v>1.9970000000000001</v>
      </c>
      <c r="AH413" s="571">
        <v>0.64900000000000002</v>
      </c>
      <c r="AI413" s="571">
        <v>0.71299999999999997</v>
      </c>
      <c r="AJ413" s="443"/>
      <c r="AK413" s="444"/>
      <c r="AL413" s="445"/>
      <c r="AM413" s="445"/>
      <c r="AN413" s="445"/>
      <c r="AO413" s="446"/>
      <c r="AP413" s="447"/>
      <c r="AQ413" s="448"/>
      <c r="AR413" s="453"/>
      <c r="AS413" s="617"/>
      <c r="AT413" s="449"/>
      <c r="AU413" s="430"/>
      <c r="AV413" s="431"/>
      <c r="AW413" s="431"/>
      <c r="AX413" s="452"/>
      <c r="AY413" s="439"/>
      <c r="AZ413" s="381"/>
      <c r="BA413" s="381"/>
      <c r="BB413" s="383"/>
      <c r="BC413" s="383"/>
      <c r="BD413" s="449"/>
      <c r="BE413" s="430"/>
      <c r="BF413" s="441"/>
      <c r="BG413" s="441"/>
      <c r="BH413" s="624"/>
      <c r="BI413" s="379"/>
      <c r="BJ413" s="379"/>
      <c r="BK413" s="379"/>
      <c r="BL413" s="380"/>
      <c r="BM413" s="379"/>
      <c r="BN413" s="379"/>
      <c r="BO413" s="379"/>
      <c r="BP413" s="379"/>
      <c r="BQ413" s="379"/>
      <c r="BR413" s="379"/>
      <c r="BS413" s="379"/>
      <c r="BT413" s="379"/>
      <c r="BU413" s="379"/>
      <c r="BV413" s="379"/>
      <c r="BW413" s="379"/>
      <c r="BX413" s="379"/>
      <c r="BY413" s="379"/>
      <c r="BZ413" s="379"/>
      <c r="CA413" s="379"/>
      <c r="CB413" s="379"/>
      <c r="CC413" s="379"/>
      <c r="CD413" s="379"/>
      <c r="CE413" s="379"/>
      <c r="CF413" s="379"/>
      <c r="CG413" s="379"/>
      <c r="CH413" s="379"/>
      <c r="CI413" s="379"/>
      <c r="CJ413" s="379"/>
      <c r="CK413" s="379"/>
      <c r="CL413" s="379"/>
      <c r="CM413" s="379"/>
      <c r="CN413" s="379"/>
      <c r="CO413" s="379"/>
      <c r="CP413" s="379"/>
      <c r="CQ413" s="379"/>
      <c r="CR413" s="379"/>
      <c r="CS413" s="379"/>
      <c r="CT413" s="379"/>
      <c r="CU413" s="379"/>
      <c r="CV413" s="379"/>
      <c r="CW413" s="379"/>
      <c r="CX413" s="379"/>
      <c r="CY413" s="379"/>
      <c r="CZ413" s="379"/>
      <c r="DA413" s="379"/>
      <c r="DB413" s="379"/>
      <c r="DC413" s="379"/>
      <c r="DD413" s="379"/>
      <c r="DE413" s="379"/>
      <c r="DF413" s="379"/>
      <c r="DG413" s="379"/>
      <c r="DH413" s="379"/>
      <c r="DI413" s="379"/>
      <c r="DJ413" s="379"/>
      <c r="DK413" s="379"/>
      <c r="DL413" s="379"/>
      <c r="DM413" s="379"/>
      <c r="DN413" s="379"/>
      <c r="DO413" s="379"/>
      <c r="DP413" s="379"/>
      <c r="DQ413" s="379"/>
      <c r="DR413" s="379"/>
      <c r="DS413" s="379"/>
      <c r="DT413" s="379"/>
      <c r="DU413" s="379"/>
      <c r="DV413" s="379"/>
      <c r="DW413" s="379"/>
      <c r="DX413" s="379"/>
      <c r="DY413" s="379"/>
      <c r="DZ413" s="379"/>
      <c r="EA413" s="379"/>
      <c r="EB413" s="379"/>
      <c r="EC413" s="379"/>
      <c r="ED413" s="379"/>
      <c r="EE413" s="379"/>
      <c r="EF413" s="379"/>
      <c r="EG413" s="379"/>
      <c r="EH413" s="379"/>
      <c r="EI413" s="379"/>
      <c r="EJ413" s="379"/>
      <c r="EK413" s="379"/>
      <c r="EL413" s="379"/>
      <c r="EM413" s="379"/>
      <c r="EN413" s="379"/>
      <c r="EO413" s="379"/>
      <c r="EP413" s="379"/>
      <c r="EQ413" s="379"/>
      <c r="ER413" s="379"/>
      <c r="ES413" s="379"/>
      <c r="ET413" s="379"/>
      <c r="EU413" s="379"/>
      <c r="EV413" s="379"/>
      <c r="EW413" s="379"/>
      <c r="EX413" s="379"/>
      <c r="EY413" s="379"/>
      <c r="EZ413" s="379"/>
      <c r="FA413" s="379"/>
      <c r="FB413" s="379"/>
      <c r="FC413" s="379"/>
      <c r="FD413" s="379"/>
      <c r="FE413" s="379"/>
      <c r="FF413" s="379"/>
      <c r="FG413" s="379"/>
      <c r="FH413" s="379"/>
      <c r="FI413" s="379"/>
      <c r="FJ413" s="379"/>
      <c r="FK413" s="379"/>
      <c r="FL413" s="379"/>
      <c r="FM413" s="379"/>
      <c r="FN413" s="379"/>
      <c r="FO413" s="379"/>
      <c r="FP413" s="379"/>
      <c r="FQ413" s="379"/>
      <c r="FR413" s="379"/>
      <c r="FS413" s="379"/>
      <c r="FT413" s="379"/>
      <c r="FU413" s="379"/>
      <c r="FV413" s="379"/>
      <c r="FW413" s="379"/>
      <c r="FX413" s="379"/>
      <c r="FY413" s="379"/>
      <c r="FZ413" s="379"/>
      <c r="GA413" s="379"/>
      <c r="GB413" s="379"/>
      <c r="GC413" s="379"/>
      <c r="GD413" s="379"/>
      <c r="GE413" s="379"/>
      <c r="GF413" s="379"/>
      <c r="GG413" s="379"/>
      <c r="GH413" s="379"/>
      <c r="GI413" s="379"/>
      <c r="GJ413" s="379"/>
      <c r="GK413" s="379"/>
      <c r="GL413" s="379"/>
      <c r="GM413" s="379"/>
      <c r="GN413" s="379"/>
      <c r="GO413" s="379"/>
      <c r="GP413" s="379"/>
      <c r="GQ413" s="379"/>
      <c r="GR413" s="379"/>
      <c r="GS413" s="379"/>
      <c r="GT413" s="379"/>
      <c r="GU413" s="379"/>
      <c r="GV413" s="379"/>
      <c r="GW413" s="379"/>
      <c r="GX413" s="379"/>
      <c r="GY413" s="379"/>
      <c r="GZ413" s="379"/>
      <c r="HA413" s="379"/>
      <c r="HB413" s="379"/>
      <c r="HC413" s="379"/>
      <c r="HD413" s="379"/>
      <c r="HE413" s="379"/>
      <c r="HF413" s="379"/>
      <c r="HG413" s="379"/>
      <c r="HH413" s="379"/>
      <c r="HI413" s="379"/>
      <c r="HJ413" s="379"/>
      <c r="HK413" s="379"/>
      <c r="HL413" s="379"/>
      <c r="HM413" s="379"/>
      <c r="HN413" s="379"/>
      <c r="HO413" s="379"/>
      <c r="HP413" s="379"/>
      <c r="HQ413" s="379"/>
      <c r="HR413" s="379"/>
      <c r="HS413" s="379"/>
      <c r="HT413" s="379"/>
      <c r="HU413" s="379"/>
      <c r="HV413" s="379"/>
      <c r="HW413" s="379"/>
      <c r="HX413" s="379"/>
      <c r="HY413" s="379"/>
      <c r="HZ413" s="379"/>
      <c r="IA413" s="379"/>
      <c r="IB413" s="379"/>
      <c r="IC413" s="379"/>
      <c r="ID413" s="379"/>
      <c r="IE413" s="379"/>
      <c r="IF413" s="379"/>
      <c r="IG413" s="379"/>
      <c r="IH413" s="379"/>
      <c r="II413" s="379"/>
      <c r="IJ413" s="379"/>
      <c r="IK413" s="379"/>
      <c r="IL413" s="379"/>
      <c r="IM413" s="379"/>
      <c r="IN413" s="379"/>
      <c r="IO413" s="379"/>
      <c r="IP413" s="379"/>
      <c r="IQ413" s="379"/>
      <c r="IR413" s="379"/>
      <c r="IS413" s="379"/>
      <c r="IT413" s="379"/>
      <c r="IU413" s="379"/>
      <c r="IV413" s="379"/>
      <c r="IW413" s="379"/>
      <c r="IX413" s="379"/>
      <c r="IY413" s="379"/>
      <c r="IZ413" s="379"/>
      <c r="JA413" s="379"/>
      <c r="JB413" s="379"/>
      <c r="JC413" s="379"/>
      <c r="JD413" s="379"/>
      <c r="JE413" s="379"/>
      <c r="JF413" s="379"/>
      <c r="JG413" s="379"/>
      <c r="JH413" s="379"/>
      <c r="JI413" s="379"/>
      <c r="JJ413" s="379"/>
      <c r="JK413" s="379"/>
      <c r="JL413" s="379"/>
      <c r="JM413" s="379"/>
      <c r="JN413" s="379"/>
      <c r="JO413" s="379"/>
      <c r="JP413" s="379"/>
      <c r="JQ413" s="379"/>
      <c r="JR413" s="379"/>
      <c r="JS413" s="379"/>
      <c r="JT413" s="379"/>
      <c r="JU413" s="379"/>
      <c r="JV413" s="379"/>
      <c r="JW413" s="379"/>
      <c r="JX413" s="379"/>
      <c r="JY413" s="379"/>
      <c r="JZ413" s="379"/>
      <c r="KA413" s="379"/>
      <c r="KB413" s="379"/>
      <c r="KC413" s="379"/>
      <c r="KD413" s="379"/>
      <c r="KE413" s="379"/>
      <c r="KF413" s="379"/>
      <c r="KG413" s="379"/>
      <c r="KH413" s="379"/>
      <c r="KI413" s="379"/>
      <c r="KJ413" s="379"/>
      <c r="KK413" s="379"/>
      <c r="KL413" s="379"/>
      <c r="KM413" s="379"/>
      <c r="KN413" s="379"/>
      <c r="KO413" s="379"/>
      <c r="KP413" s="379"/>
      <c r="KQ413" s="379"/>
      <c r="KR413" s="379"/>
      <c r="KS413" s="379"/>
      <c r="KT413" s="379"/>
      <c r="KU413" s="379"/>
      <c r="KV413" s="379"/>
      <c r="KW413" s="379"/>
      <c r="KX413" s="379"/>
      <c r="KY413" s="379"/>
      <c r="KZ413" s="379"/>
      <c r="LA413" s="379"/>
      <c r="LB413" s="379"/>
      <c r="LC413" s="379"/>
      <c r="LD413" s="379"/>
      <c r="LE413" s="379"/>
      <c r="LF413" s="379"/>
      <c r="LG413" s="379"/>
      <c r="LH413" s="379"/>
      <c r="LI413" s="379"/>
      <c r="LJ413" s="379"/>
      <c r="LK413" s="379"/>
      <c r="LL413" s="379"/>
      <c r="LM413" s="379"/>
      <c r="LN413" s="379"/>
      <c r="LO413" s="379"/>
      <c r="LP413" s="379"/>
      <c r="LQ413" s="379"/>
      <c r="LR413" s="379"/>
      <c r="LS413" s="379"/>
      <c r="LT413" s="379"/>
      <c r="LU413" s="379"/>
      <c r="LV413" s="379"/>
      <c r="LW413" s="379"/>
      <c r="LX413" s="379"/>
      <c r="LY413" s="379"/>
      <c r="LZ413" s="379"/>
      <c r="MA413" s="379"/>
      <c r="MB413" s="379"/>
      <c r="MC413" s="379"/>
      <c r="MD413" s="379"/>
      <c r="ME413" s="379"/>
      <c r="MF413" s="379"/>
      <c r="MG413" s="379"/>
      <c r="MH413" s="379"/>
      <c r="MI413" s="379"/>
      <c r="MJ413" s="379"/>
      <c r="MK413" s="379"/>
      <c r="ML413" s="379"/>
      <c r="MM413" s="379"/>
      <c r="MN413" s="379"/>
      <c r="MO413" s="379"/>
      <c r="MP413" s="379"/>
      <c r="MQ413" s="379"/>
      <c r="MR413" s="379"/>
      <c r="MS413" s="379"/>
      <c r="MT413" s="379"/>
      <c r="MU413" s="379"/>
      <c r="MV413" s="379"/>
      <c r="MW413" s="379"/>
      <c r="MX413" s="379"/>
      <c r="MY413" s="379"/>
      <c r="MZ413" s="379"/>
      <c r="NA413" s="379"/>
      <c r="NB413" s="379"/>
      <c r="NC413" s="379"/>
      <c r="ND413" s="379"/>
      <c r="NE413" s="379"/>
      <c r="NF413" s="379"/>
      <c r="NG413" s="379"/>
      <c r="NH413" s="379"/>
      <c r="NI413" s="379"/>
      <c r="NJ413" s="379"/>
      <c r="NK413" s="379"/>
      <c r="NL413" s="379"/>
      <c r="NM413" s="379"/>
      <c r="NN413" s="379"/>
      <c r="NO413" s="379"/>
      <c r="NP413" s="379"/>
      <c r="NQ413" s="379"/>
      <c r="NR413" s="379"/>
      <c r="NS413" s="379"/>
      <c r="NT413" s="379"/>
      <c r="NU413" s="379"/>
      <c r="NV413" s="379"/>
      <c r="NW413" s="379"/>
      <c r="NX413" s="379"/>
      <c r="NY413" s="379"/>
      <c r="NZ413" s="379"/>
      <c r="OA413" s="379"/>
      <c r="OB413" s="379"/>
      <c r="OC413" s="379"/>
      <c r="OD413" s="379"/>
      <c r="OE413" s="379"/>
      <c r="OF413" s="379"/>
      <c r="OG413" s="379"/>
      <c r="OH413" s="379"/>
      <c r="OI413" s="379"/>
      <c r="OJ413" s="379"/>
      <c r="OK413" s="379"/>
      <c r="OL413" s="379"/>
      <c r="OM413" s="379"/>
      <c r="ON413" s="379"/>
      <c r="OO413" s="379"/>
      <c r="OP413" s="379"/>
      <c r="OQ413" s="379"/>
      <c r="OR413" s="379"/>
      <c r="OS413" s="379"/>
      <c r="OT413" s="379"/>
      <c r="OU413" s="379"/>
      <c r="OV413" s="379"/>
      <c r="OW413" s="379"/>
      <c r="OX413" s="379"/>
      <c r="OY413" s="379"/>
      <c r="OZ413" s="379"/>
      <c r="PA413" s="379"/>
      <c r="PB413" s="379"/>
      <c r="PC413" s="379"/>
      <c r="PD413" s="379"/>
      <c r="PE413" s="379"/>
      <c r="PF413" s="379"/>
      <c r="PG413" s="379"/>
      <c r="PH413" s="379"/>
      <c r="PI413" s="379"/>
      <c r="PJ413" s="379"/>
      <c r="PK413" s="379"/>
      <c r="PL413" s="379"/>
      <c r="PM413" s="379"/>
      <c r="PN413" s="379"/>
      <c r="PO413" s="379"/>
      <c r="PP413" s="379"/>
      <c r="PQ413" s="379"/>
      <c r="PR413" s="379"/>
      <c r="PS413" s="379"/>
      <c r="PT413" s="379"/>
      <c r="PU413" s="379"/>
      <c r="PV413" s="379"/>
      <c r="PW413" s="379"/>
      <c r="PX413" s="379"/>
      <c r="PY413" s="379"/>
      <c r="PZ413" s="379"/>
      <c r="QA413" s="379"/>
      <c r="QB413" s="379"/>
      <c r="QC413" s="379"/>
      <c r="QD413" s="379"/>
      <c r="QE413" s="379"/>
      <c r="QF413" s="379"/>
      <c r="QG413" s="379"/>
      <c r="QH413" s="379"/>
      <c r="QI413" s="379"/>
      <c r="QJ413" s="379"/>
      <c r="QK413" s="379"/>
      <c r="QL413" s="379"/>
      <c r="QM413" s="379"/>
      <c r="QN413" s="379"/>
      <c r="QO413" s="379"/>
      <c r="QP413" s="379"/>
      <c r="QQ413" s="379"/>
      <c r="QR413" s="379"/>
      <c r="QS413" s="379"/>
      <c r="QT413" s="379"/>
      <c r="QU413" s="379"/>
      <c r="QV413" s="379"/>
      <c r="QW413" s="379"/>
      <c r="QX413" s="379"/>
      <c r="QY413" s="379"/>
      <c r="QZ413" s="379"/>
      <c r="RA413" s="379"/>
      <c r="RB413" s="379"/>
      <c r="RC413" s="379"/>
      <c r="RD413" s="379"/>
      <c r="RE413" s="379"/>
      <c r="RF413" s="379"/>
      <c r="RG413" s="379"/>
      <c r="RH413" s="379"/>
      <c r="RI413" s="379"/>
      <c r="RJ413" s="379"/>
      <c r="RK413" s="379"/>
      <c r="RL413" s="379"/>
      <c r="RM413" s="379"/>
      <c r="RN413" s="379"/>
      <c r="RO413" s="379"/>
      <c r="RP413" s="379"/>
      <c r="RQ413" s="379"/>
      <c r="RR413" s="379"/>
      <c r="RS413" s="379"/>
      <c r="RT413" s="379"/>
      <c r="RU413" s="379"/>
      <c r="RV413" s="379"/>
      <c r="RW413" s="379"/>
      <c r="RX413" s="379"/>
      <c r="RY413" s="379"/>
      <c r="RZ413" s="379"/>
      <c r="SA413" s="379"/>
      <c r="SB413" s="379"/>
      <c r="SC413" s="379"/>
      <c r="SD413" s="379"/>
      <c r="SE413" s="379"/>
      <c r="SF413" s="379"/>
      <c r="SG413" s="379"/>
      <c r="SH413" s="379"/>
      <c r="SI413" s="379"/>
      <c r="SJ413" s="379"/>
      <c r="SK413" s="379"/>
      <c r="SL413" s="379"/>
      <c r="SM413" s="379"/>
      <c r="SN413" s="379"/>
      <c r="SO413" s="379"/>
      <c r="SP413" s="379"/>
      <c r="SQ413" s="379"/>
      <c r="SR413" s="379"/>
      <c r="SS413" s="379"/>
      <c r="ST413" s="379"/>
      <c r="SU413" s="379"/>
      <c r="SV413" s="379"/>
      <c r="SW413" s="379"/>
      <c r="SX413" s="379"/>
      <c r="SY413" s="379"/>
      <c r="SZ413" s="379"/>
      <c r="TA413" s="379"/>
      <c r="TB413" s="379"/>
      <c r="TC413" s="379"/>
      <c r="TD413" s="379"/>
      <c r="TE413" s="379"/>
      <c r="TF413" s="379"/>
      <c r="TG413" s="379"/>
      <c r="TH413" s="379"/>
      <c r="TI413" s="379"/>
      <c r="TJ413" s="379"/>
      <c r="TK413" s="379"/>
      <c r="TL413" s="379"/>
      <c r="TM413" s="379"/>
      <c r="TN413" s="379"/>
      <c r="TO413" s="379"/>
      <c r="TP413" s="379"/>
      <c r="TQ413" s="379"/>
      <c r="TR413" s="379"/>
      <c r="TS413" s="379"/>
      <c r="TT413" s="379"/>
      <c r="TU413" s="379"/>
      <c r="TV413" s="379"/>
      <c r="TW413" s="379"/>
      <c r="TX413" s="379"/>
      <c r="TY413" s="379"/>
      <c r="TZ413" s="379"/>
      <c r="UA413" s="379"/>
      <c r="UB413" s="379"/>
      <c r="UC413" s="379"/>
      <c r="UD413" s="379"/>
      <c r="UE413" s="379"/>
      <c r="UF413" s="379"/>
      <c r="UG413" s="379"/>
      <c r="UH413" s="379"/>
      <c r="UI413" s="379"/>
      <c r="UJ413" s="379"/>
      <c r="UK413" s="379"/>
      <c r="UL413" s="379"/>
      <c r="UM413" s="379"/>
      <c r="UN413" s="379"/>
      <c r="UO413" s="379"/>
      <c r="UP413" s="379"/>
      <c r="UQ413" s="379"/>
      <c r="UR413" s="379"/>
      <c r="US413" s="379"/>
      <c r="UT413" s="379"/>
      <c r="UU413" s="379"/>
      <c r="UV413" s="379"/>
      <c r="UW413" s="379"/>
      <c r="UX413" s="379"/>
      <c r="UY413" s="379"/>
      <c r="UZ413" s="379"/>
      <c r="VA413" s="379"/>
      <c r="VB413" s="379"/>
      <c r="VC413" s="379"/>
      <c r="VD413" s="379"/>
      <c r="VE413" s="379"/>
      <c r="VF413" s="379"/>
      <c r="VG413" s="379"/>
      <c r="VH413" s="379"/>
      <c r="VI413" s="379"/>
      <c r="VJ413" s="379"/>
      <c r="VK413" s="379"/>
      <c r="VL413" s="379"/>
      <c r="VM413" s="379"/>
      <c r="VN413" s="379"/>
      <c r="VO413" s="379"/>
      <c r="VP413" s="379"/>
      <c r="VQ413" s="379"/>
      <c r="VR413" s="379"/>
      <c r="VS413" s="379"/>
      <c r="VT413" s="379"/>
      <c r="VU413" s="379"/>
      <c r="VV413" s="379"/>
      <c r="VW413" s="379"/>
      <c r="VX413" s="379"/>
      <c r="VY413" s="379"/>
      <c r="VZ413" s="379"/>
      <c r="WA413" s="379"/>
      <c r="WB413" s="379"/>
      <c r="WC413" s="379"/>
      <c r="WD413" s="379"/>
      <c r="WE413" s="379"/>
      <c r="WF413" s="379"/>
      <c r="WG413" s="379"/>
      <c r="WH413" s="379"/>
      <c r="WI413" s="379"/>
      <c r="WJ413" s="379"/>
      <c r="WK413" s="379"/>
      <c r="WL413" s="379"/>
      <c r="WM413" s="379"/>
      <c r="WN413" s="379"/>
      <c r="WO413" s="379"/>
      <c r="WP413" s="379"/>
      <c r="WQ413" s="379"/>
      <c r="WR413" s="379"/>
      <c r="WS413" s="379"/>
      <c r="WT413" s="379"/>
      <c r="WU413" s="379"/>
      <c r="WV413" s="379"/>
      <c r="WW413" s="379"/>
      <c r="WX413" s="379"/>
      <c r="WY413" s="379"/>
      <c r="WZ413" s="379"/>
      <c r="XA413" s="379"/>
      <c r="XB413" s="379"/>
      <c r="XC413" s="379"/>
      <c r="XD413" s="379"/>
      <c r="XE413" s="379"/>
      <c r="XF413" s="379"/>
      <c r="XG413" s="379"/>
      <c r="XH413" s="379"/>
      <c r="XI413" s="379"/>
      <c r="XJ413" s="379"/>
      <c r="XK413" s="379"/>
      <c r="XL413" s="379"/>
      <c r="XM413" s="379"/>
      <c r="XN413" s="379"/>
      <c r="XO413" s="379"/>
      <c r="XP413" s="379"/>
      <c r="XQ413" s="379"/>
      <c r="XR413" s="379"/>
      <c r="XS413" s="379"/>
      <c r="XT413" s="379"/>
      <c r="XU413" s="379"/>
      <c r="XV413" s="379"/>
      <c r="XW413" s="379"/>
      <c r="XX413" s="379"/>
      <c r="XY413" s="379"/>
      <c r="XZ413" s="379"/>
      <c r="YA413" s="379"/>
      <c r="YB413" s="379"/>
      <c r="YC413" s="379"/>
      <c r="YD413" s="379"/>
      <c r="YE413" s="379"/>
      <c r="YF413" s="379"/>
      <c r="YG413" s="379"/>
      <c r="YH413" s="379"/>
      <c r="YI413" s="379"/>
      <c r="YJ413" s="379"/>
      <c r="YK413" s="379"/>
      <c r="YL413" s="379"/>
      <c r="YM413" s="379"/>
      <c r="YN413" s="379"/>
      <c r="YO413" s="379"/>
      <c r="YP413" s="379"/>
      <c r="YQ413" s="379"/>
      <c r="YR413" s="379"/>
      <c r="YS413" s="379"/>
      <c r="YT413" s="379"/>
      <c r="YU413" s="379"/>
      <c r="YV413" s="379"/>
      <c r="YW413" s="379"/>
      <c r="YX413" s="379"/>
      <c r="YY413" s="379"/>
      <c r="YZ413" s="379"/>
      <c r="ZA413" s="379"/>
      <c r="ZB413" s="379"/>
      <c r="ZC413" s="379"/>
      <c r="ZD413" s="379"/>
      <c r="ZE413" s="379"/>
      <c r="ZF413" s="379"/>
      <c r="ZG413" s="379"/>
      <c r="ZH413" s="379"/>
      <c r="ZI413" s="379"/>
      <c r="ZJ413" s="379"/>
      <c r="ZK413" s="379"/>
      <c r="ZL413" s="379"/>
      <c r="ZM413" s="379"/>
      <c r="ZN413" s="379"/>
      <c r="ZO413" s="379"/>
      <c r="ZP413" s="379"/>
      <c r="ZQ413" s="379"/>
      <c r="ZR413" s="379"/>
      <c r="ZS413" s="379"/>
      <c r="ZT413" s="379"/>
      <c r="ZU413" s="379"/>
      <c r="ZV413" s="379"/>
      <c r="ZW413" s="379"/>
      <c r="ZX413" s="379"/>
      <c r="ZY413" s="379"/>
      <c r="ZZ413" s="379"/>
      <c r="AAA413" s="379"/>
      <c r="AAB413" s="379"/>
      <c r="AAC413" s="379"/>
      <c r="AAD413" s="379"/>
      <c r="AAE413" s="379"/>
      <c r="AAF413" s="379"/>
      <c r="AAG413" s="379"/>
      <c r="AAH413" s="379"/>
      <c r="AAI413" s="379"/>
      <c r="AAJ413" s="379"/>
      <c r="AAK413" s="379"/>
      <c r="AAL413" s="379"/>
      <c r="AAM413" s="379"/>
      <c r="AAN413" s="379"/>
      <c r="AAO413" s="379"/>
      <c r="AAP413" s="379"/>
      <c r="AAQ413" s="379"/>
      <c r="AAR413" s="379"/>
      <c r="AAS413" s="379"/>
      <c r="AAT413" s="379"/>
      <c r="AAU413" s="379"/>
      <c r="AAV413" s="379"/>
      <c r="AAW413" s="379"/>
      <c r="AAX413" s="379"/>
      <c r="AAY413" s="379"/>
      <c r="AAZ413" s="379"/>
      <c r="ABA413" s="379"/>
      <c r="ABB413" s="379"/>
      <c r="ABC413" s="379"/>
      <c r="ABD413" s="379"/>
      <c r="ABE413" s="379"/>
      <c r="ABF413" s="379"/>
      <c r="ABG413" s="379"/>
      <c r="ABH413" s="379"/>
      <c r="ABI413" s="379"/>
      <c r="ABJ413" s="379"/>
      <c r="ABK413" s="379"/>
      <c r="ABL413" s="379"/>
      <c r="ABM413" s="379"/>
      <c r="ABN413" s="379"/>
      <c r="ABO413" s="379"/>
      <c r="ABP413" s="379"/>
      <c r="ABQ413" s="379"/>
      <c r="ABR413" s="379"/>
      <c r="ABS413" s="379"/>
      <c r="ABT413" s="379"/>
      <c r="ABU413" s="379"/>
      <c r="ABV413" s="379"/>
      <c r="ABW413" s="379"/>
      <c r="ABX413" s="379"/>
      <c r="ABY413" s="379"/>
      <c r="ABZ413" s="379"/>
      <c r="ACA413" s="379"/>
      <c r="ACB413" s="379"/>
      <c r="ACC413" s="379"/>
      <c r="ACD413" s="379"/>
      <c r="ACE413" s="379"/>
      <c r="ACF413" s="379"/>
      <c r="ACG413" s="379"/>
      <c r="ACH413" s="379"/>
      <c r="ACI413" s="379"/>
      <c r="ACJ413" s="379"/>
      <c r="ACK413" s="379"/>
      <c r="ACL413" s="379"/>
      <c r="ACM413" s="379"/>
      <c r="ACN413" s="379"/>
      <c r="ACO413" s="379"/>
      <c r="ACP413" s="379"/>
      <c r="ACQ413" s="379"/>
      <c r="ACR413" s="379"/>
      <c r="ACS413" s="379"/>
      <c r="ACT413" s="379"/>
      <c r="ACU413" s="379"/>
      <c r="ACV413" s="379"/>
      <c r="ACW413" s="379"/>
      <c r="ACX413" s="379"/>
      <c r="ACY413" s="379"/>
      <c r="ACZ413" s="379"/>
      <c r="ADA413" s="379"/>
      <c r="ADB413" s="379"/>
      <c r="ADC413" s="379"/>
      <c r="ADD413" s="379"/>
      <c r="ADE413" s="379"/>
      <c r="ADF413" s="379"/>
      <c r="ADG413" s="379"/>
      <c r="ADH413" s="379"/>
      <c r="ADI413" s="379"/>
      <c r="ADJ413" s="379"/>
      <c r="ADK413" s="379"/>
      <c r="ADL413" s="379"/>
      <c r="ADM413" s="379"/>
      <c r="ADN413" s="379"/>
      <c r="ADO413" s="379"/>
      <c r="ADP413" s="379"/>
      <c r="ADQ413" s="379"/>
      <c r="ADR413" s="379"/>
      <c r="ADS413" s="379"/>
      <c r="ADT413" s="379"/>
      <c r="ADU413" s="379"/>
      <c r="ADV413" s="379"/>
      <c r="ADW413" s="379"/>
      <c r="ADX413" s="379"/>
      <c r="ADY413" s="379"/>
      <c r="ADZ413" s="379"/>
      <c r="AEA413" s="379"/>
      <c r="AEB413" s="379"/>
      <c r="AEC413" s="379"/>
      <c r="AED413" s="379"/>
      <c r="AEE413" s="379"/>
      <c r="AEF413" s="379"/>
      <c r="AEG413" s="379"/>
      <c r="AEH413" s="379"/>
      <c r="AEI413" s="379"/>
      <c r="AEJ413" s="379"/>
      <c r="AEK413" s="379"/>
      <c r="AEL413" s="379"/>
      <c r="AEM413" s="379"/>
      <c r="AEN413" s="379"/>
      <c r="AEO413" s="379"/>
      <c r="AEP413" s="379"/>
      <c r="AEQ413" s="379"/>
      <c r="AER413" s="379"/>
      <c r="AES413" s="379"/>
      <c r="AET413" s="379"/>
      <c r="AEU413" s="379"/>
      <c r="AEV413" s="379"/>
      <c r="AEW413" s="379"/>
      <c r="AEX413" s="379"/>
      <c r="AEY413" s="379"/>
      <c r="AEZ413" s="379"/>
      <c r="AFA413" s="379"/>
      <c r="AFB413" s="379"/>
      <c r="AFC413" s="379"/>
      <c r="AFD413" s="379"/>
      <c r="AFE413" s="379"/>
      <c r="AFF413" s="379"/>
      <c r="AFG413" s="379"/>
      <c r="AFH413" s="379"/>
      <c r="AFI413" s="379"/>
      <c r="AFJ413" s="379"/>
      <c r="AFK413" s="379"/>
      <c r="AFL413" s="379"/>
      <c r="AFM413" s="379"/>
      <c r="AFN413" s="379"/>
      <c r="AFO413" s="379"/>
      <c r="AFP413" s="379"/>
      <c r="AFQ413" s="379"/>
      <c r="AFR413" s="379"/>
      <c r="AFS413" s="379"/>
      <c r="AFT413" s="379"/>
      <c r="AFU413" s="379"/>
      <c r="AFV413" s="379"/>
      <c r="AFW413" s="379"/>
      <c r="AFX413" s="379"/>
      <c r="AFY413" s="379"/>
      <c r="AFZ413" s="379"/>
      <c r="AGA413" s="379"/>
      <c r="AGB413" s="379"/>
      <c r="AGC413" s="379"/>
      <c r="AGD413" s="379"/>
      <c r="AGE413" s="379"/>
      <c r="AGF413" s="379"/>
      <c r="AGG413" s="379"/>
      <c r="AGH413" s="379"/>
      <c r="AGI413" s="379"/>
      <c r="AGJ413" s="379"/>
      <c r="AGK413" s="379"/>
      <c r="AGL413" s="379"/>
      <c r="AGM413" s="379"/>
      <c r="AGN413" s="379"/>
      <c r="AGO413" s="379"/>
      <c r="AGP413" s="379"/>
      <c r="AGQ413" s="379"/>
      <c r="AGR413" s="379"/>
      <c r="AGS413" s="379"/>
      <c r="AGT413" s="379"/>
      <c r="AGU413" s="379"/>
      <c r="AGV413" s="379"/>
      <c r="AGW413" s="379"/>
      <c r="AGX413" s="379"/>
      <c r="AGY413" s="379"/>
      <c r="AGZ413" s="379"/>
      <c r="AHA413" s="379"/>
      <c r="AHB413" s="379"/>
      <c r="AHC413" s="379"/>
      <c r="AHD413" s="379"/>
      <c r="AHE413" s="379"/>
      <c r="AHF413" s="379"/>
      <c r="AHG413" s="379"/>
      <c r="AHH413" s="379"/>
      <c r="AHI413" s="379"/>
      <c r="AHJ413" s="379"/>
      <c r="AHK413" s="379"/>
      <c r="AHL413" s="379"/>
      <c r="AHM413" s="379"/>
      <c r="AHN413" s="379"/>
      <c r="AHO413" s="379"/>
      <c r="AHP413" s="379"/>
      <c r="AHQ413" s="379"/>
      <c r="AHR413" s="379"/>
      <c r="AHS413" s="379"/>
      <c r="AHT413" s="379"/>
      <c r="AHU413" s="379"/>
      <c r="AHV413" s="379"/>
      <c r="AHW413" s="379"/>
      <c r="AHX413" s="379"/>
      <c r="AHY413" s="379"/>
      <c r="AHZ413" s="379"/>
      <c r="AIA413" s="379"/>
      <c r="AIB413" s="379"/>
      <c r="AIC413" s="379"/>
      <c r="AID413" s="379"/>
      <c r="AIE413" s="379"/>
      <c r="AIF413" s="379"/>
      <c r="AIG413" s="379"/>
      <c r="AIH413" s="379"/>
      <c r="AII413" s="379"/>
      <c r="AIJ413" s="379"/>
      <c r="AIK413" s="379"/>
      <c r="AIL413" s="379"/>
      <c r="AIM413" s="379"/>
      <c r="AIN413" s="379"/>
      <c r="AIO413" s="379"/>
      <c r="AIP413" s="379"/>
      <c r="AIQ413" s="379"/>
      <c r="AIR413" s="379"/>
      <c r="AIS413" s="379"/>
      <c r="AIT413" s="379"/>
      <c r="AIU413" s="379"/>
      <c r="AIV413" s="379"/>
      <c r="AIW413" s="379"/>
      <c r="AIX413" s="379"/>
      <c r="AIY413" s="379"/>
      <c r="AIZ413" s="379"/>
      <c r="AJA413" s="379"/>
      <c r="AJB413" s="379"/>
      <c r="AJC413" s="379"/>
      <c r="AJD413" s="379"/>
      <c r="AJE413" s="379"/>
      <c r="AJF413" s="379"/>
      <c r="AJG413" s="379"/>
      <c r="AJH413" s="379"/>
      <c r="AJI413" s="379"/>
      <c r="AJJ413" s="379"/>
      <c r="AJK413" s="379"/>
      <c r="AJL413" s="379"/>
      <c r="AJM413" s="379"/>
      <c r="AJN413" s="379"/>
      <c r="AJO413" s="379"/>
      <c r="AJP413" s="379"/>
      <c r="AJQ413" s="379"/>
      <c r="AJR413" s="379"/>
      <c r="AJS413" s="379"/>
      <c r="AJT413" s="379"/>
      <c r="AJU413" s="379"/>
      <c r="AJV413" s="379"/>
      <c r="AJW413" s="379"/>
      <c r="AJX413" s="379"/>
      <c r="AJY413" s="379"/>
      <c r="AJZ413" s="379"/>
      <c r="AKA413" s="379"/>
      <c r="AKB413" s="379"/>
      <c r="AKC413" s="379"/>
      <c r="AKD413" s="379"/>
      <c r="AKE413" s="379"/>
      <c r="AKF413" s="379"/>
      <c r="AKG413" s="379"/>
      <c r="AKH413" s="379"/>
      <c r="AKI413" s="379"/>
      <c r="AKJ413" s="379"/>
      <c r="AKK413" s="379"/>
      <c r="AKL413" s="379"/>
      <c r="AKM413" s="379"/>
      <c r="AKN413" s="379"/>
      <c r="AKO413" s="379"/>
      <c r="AKP413" s="379"/>
      <c r="AKQ413" s="379"/>
      <c r="AKR413" s="379"/>
      <c r="AKS413" s="379"/>
      <c r="AKT413" s="379"/>
      <c r="AKU413" s="379"/>
      <c r="AKV413" s="379"/>
      <c r="AKW413" s="379"/>
      <c r="AKX413" s="379"/>
      <c r="AKY413" s="379"/>
      <c r="AKZ413" s="379"/>
      <c r="ALA413" s="379"/>
      <c r="ALB413" s="379"/>
      <c r="ALC413" s="379"/>
      <c r="ALD413" s="379"/>
      <c r="ALE413" s="379"/>
      <c r="ALF413" s="379"/>
      <c r="ALG413" s="379"/>
      <c r="ALH413" s="379"/>
      <c r="ALI413" s="379"/>
      <c r="ALJ413" s="379"/>
      <c r="ALK413" s="379"/>
      <c r="ALL413" s="379"/>
      <c r="ALM413" s="379"/>
      <c r="ALN413" s="379"/>
      <c r="ALO413" s="379"/>
      <c r="ALP413" s="379"/>
      <c r="ALQ413" s="379"/>
      <c r="ALR413" s="379"/>
      <c r="ALS413" s="379"/>
      <c r="ALT413" s="379"/>
      <c r="ALU413" s="379"/>
      <c r="ALV413" s="379"/>
      <c r="ALW413" s="379"/>
      <c r="ALX413" s="379"/>
      <c r="ALY413" s="379"/>
      <c r="ALZ413" s="379"/>
      <c r="AMA413" s="379"/>
      <c r="AMB413" s="379"/>
      <c r="AMC413" s="379"/>
      <c r="AMD413" s="379"/>
      <c r="AME413" s="379"/>
      <c r="AMF413" s="379"/>
      <c r="AMG413" s="379"/>
      <c r="AMH413" s="379"/>
      <c r="AMI413" s="379"/>
      <c r="AMJ413" s="379"/>
      <c r="AMK413" s="379"/>
      <c r="AML413" s="379"/>
      <c r="AMM413" s="379"/>
      <c r="AMN413" s="379"/>
      <c r="AMO413" s="379"/>
      <c r="AMP413" s="379"/>
      <c r="AMQ413" s="379"/>
      <c r="AMR413" s="379"/>
      <c r="AMS413" s="379"/>
      <c r="AMT413" s="379"/>
      <c r="AMU413" s="379"/>
      <c r="AMV413" s="379"/>
      <c r="AMW413" s="379"/>
      <c r="AMX413" s="379"/>
      <c r="AMY413" s="379"/>
      <c r="AMZ413" s="379"/>
      <c r="ANA413" s="379"/>
      <c r="ANB413" s="379"/>
      <c r="ANC413" s="379"/>
      <c r="AND413" s="379"/>
      <c r="ANE413" s="379"/>
      <c r="ANF413" s="379"/>
      <c r="ANG413" s="379"/>
      <c r="ANH413" s="379"/>
    </row>
    <row r="414" spans="1:1048" s="343" customFormat="1" ht="13.2" x14ac:dyDescent="0.25">
      <c r="A414" s="375">
        <v>45941</v>
      </c>
      <c r="B414" s="373">
        <v>0.2</v>
      </c>
      <c r="C414" s="373">
        <v>0.21099999999999999</v>
      </c>
      <c r="D414" s="387">
        <v>7.0999999999999994E-2</v>
      </c>
      <c r="E414" s="468">
        <v>0.105</v>
      </c>
      <c r="F414" s="479">
        <v>45972</v>
      </c>
      <c r="G414" s="475">
        <v>0</v>
      </c>
      <c r="H414" s="475">
        <v>0.12</v>
      </c>
      <c r="I414" s="475">
        <v>0.14499999999999999</v>
      </c>
      <c r="J414" s="484">
        <v>7.3999999999999996E-2</v>
      </c>
      <c r="K414" s="408">
        <v>46002</v>
      </c>
      <c r="L414" s="406">
        <v>0</v>
      </c>
      <c r="M414" s="406">
        <v>0.183</v>
      </c>
      <c r="N414" s="406">
        <v>0.17100000000000001</v>
      </c>
      <c r="O414" s="464">
        <v>0.17100000000000001</v>
      </c>
      <c r="P414" s="492">
        <v>46033</v>
      </c>
      <c r="Q414" s="451">
        <v>0</v>
      </c>
      <c r="R414" s="451">
        <v>0.16500000000000001</v>
      </c>
      <c r="S414" s="451">
        <v>0.27</v>
      </c>
      <c r="T414" s="537">
        <v>0.13400000000000001</v>
      </c>
      <c r="U414" s="541">
        <v>46064</v>
      </c>
      <c r="V414" s="440">
        <v>13.5</v>
      </c>
      <c r="W414" s="531">
        <v>10.426</v>
      </c>
      <c r="X414" s="532">
        <v>0.128</v>
      </c>
      <c r="Y414" s="568">
        <v>5.8999999999999997E-2</v>
      </c>
      <c r="Z414" s="438">
        <v>46092</v>
      </c>
      <c r="AA414" s="442">
        <v>0</v>
      </c>
      <c r="AB414" s="442">
        <v>1.3779999999999999</v>
      </c>
      <c r="AC414" s="442">
        <v>0.67</v>
      </c>
      <c r="AD414" s="455">
        <v>0.77800000000000002</v>
      </c>
      <c r="AE414" s="571"/>
      <c r="AF414" s="453"/>
      <c r="AG414" s="587"/>
      <c r="AH414" s="587"/>
      <c r="AI414" s="587"/>
      <c r="AJ414" s="443"/>
      <c r="AK414" s="444"/>
      <c r="AL414" s="445"/>
      <c r="AM414" s="445"/>
      <c r="AN414" s="445"/>
      <c r="AO414" s="446"/>
      <c r="AP414" s="447"/>
      <c r="AQ414" s="448"/>
      <c r="AR414" s="453"/>
      <c r="AS414" s="617"/>
      <c r="AT414" s="449"/>
      <c r="AU414" s="430"/>
      <c r="AV414" s="431"/>
      <c r="AW414" s="431"/>
      <c r="AX414" s="452"/>
      <c r="AY414" s="439"/>
      <c r="AZ414" s="381"/>
      <c r="BA414" s="381"/>
      <c r="BB414" s="383"/>
      <c r="BC414" s="383"/>
      <c r="BD414" s="449"/>
      <c r="BE414" s="430"/>
      <c r="BF414" s="441"/>
      <c r="BG414" s="441"/>
      <c r="BH414" s="624"/>
      <c r="BI414" s="379"/>
      <c r="BJ414" s="379"/>
      <c r="BK414" s="379"/>
      <c r="BL414" s="380"/>
      <c r="BM414" s="379"/>
      <c r="BN414" s="379"/>
      <c r="BO414" s="379"/>
      <c r="BP414" s="379"/>
      <c r="BQ414" s="379"/>
      <c r="BR414" s="379"/>
      <c r="BS414" s="379"/>
      <c r="BT414" s="379"/>
      <c r="BU414" s="379"/>
      <c r="BV414" s="379"/>
      <c r="BW414" s="379"/>
      <c r="BX414" s="379"/>
      <c r="BY414" s="379"/>
      <c r="BZ414" s="379"/>
      <c r="CA414" s="379"/>
      <c r="CB414" s="379"/>
      <c r="CC414" s="379"/>
      <c r="CD414" s="379"/>
      <c r="CE414" s="379"/>
      <c r="CF414" s="379"/>
      <c r="CG414" s="379"/>
      <c r="CH414" s="379"/>
      <c r="CI414" s="379"/>
      <c r="CJ414" s="379"/>
      <c r="CK414" s="379"/>
      <c r="CL414" s="379"/>
      <c r="CM414" s="379"/>
      <c r="CN414" s="379"/>
      <c r="CO414" s="379"/>
      <c r="CP414" s="379"/>
      <c r="CQ414" s="379"/>
      <c r="CR414" s="379"/>
      <c r="CS414" s="379"/>
      <c r="CT414" s="379"/>
      <c r="CU414" s="379"/>
      <c r="CV414" s="379"/>
      <c r="CW414" s="379"/>
      <c r="CX414" s="379"/>
      <c r="CY414" s="379"/>
      <c r="CZ414" s="379"/>
      <c r="DA414" s="379"/>
      <c r="DB414" s="379"/>
      <c r="DC414" s="379"/>
      <c r="DD414" s="379"/>
      <c r="DE414" s="379"/>
      <c r="DF414" s="379"/>
      <c r="DG414" s="379"/>
      <c r="DH414" s="379"/>
      <c r="DI414" s="379"/>
      <c r="DJ414" s="379"/>
      <c r="DK414" s="379"/>
      <c r="DL414" s="379"/>
      <c r="DM414" s="379"/>
      <c r="DN414" s="379"/>
      <c r="DO414" s="379"/>
      <c r="DP414" s="379"/>
      <c r="DQ414" s="379"/>
      <c r="DR414" s="379"/>
      <c r="DS414" s="379"/>
      <c r="DT414" s="379"/>
      <c r="DU414" s="379"/>
      <c r="DV414" s="379"/>
      <c r="DW414" s="379"/>
      <c r="DX414" s="379"/>
      <c r="DY414" s="379"/>
      <c r="DZ414" s="379"/>
      <c r="EA414" s="379"/>
      <c r="EB414" s="379"/>
      <c r="EC414" s="379"/>
      <c r="ED414" s="379"/>
      <c r="EE414" s="379"/>
      <c r="EF414" s="379"/>
      <c r="EG414" s="379"/>
      <c r="EH414" s="379"/>
      <c r="EI414" s="379"/>
      <c r="EJ414" s="379"/>
      <c r="EK414" s="379"/>
      <c r="EL414" s="379"/>
      <c r="EM414" s="379"/>
      <c r="EN414" s="379"/>
      <c r="EO414" s="379"/>
      <c r="EP414" s="379"/>
      <c r="EQ414" s="379"/>
      <c r="ER414" s="379"/>
      <c r="ES414" s="379"/>
      <c r="ET414" s="379"/>
      <c r="EU414" s="379"/>
      <c r="EV414" s="379"/>
      <c r="EW414" s="379"/>
      <c r="EX414" s="379"/>
      <c r="EY414" s="379"/>
      <c r="EZ414" s="379"/>
      <c r="FA414" s="379"/>
      <c r="FB414" s="379"/>
      <c r="FC414" s="379"/>
      <c r="FD414" s="379"/>
      <c r="FE414" s="379"/>
      <c r="FF414" s="379"/>
      <c r="FG414" s="379"/>
      <c r="FH414" s="379"/>
      <c r="FI414" s="379"/>
      <c r="FJ414" s="379"/>
      <c r="FK414" s="379"/>
      <c r="FL414" s="379"/>
      <c r="FM414" s="379"/>
      <c r="FN414" s="379"/>
      <c r="FO414" s="379"/>
      <c r="FP414" s="379"/>
      <c r="FQ414" s="379"/>
      <c r="FR414" s="379"/>
      <c r="FS414" s="379"/>
      <c r="FT414" s="379"/>
      <c r="FU414" s="379"/>
      <c r="FV414" s="379"/>
      <c r="FW414" s="379"/>
      <c r="FX414" s="379"/>
      <c r="FY414" s="379"/>
      <c r="FZ414" s="379"/>
      <c r="GA414" s="379"/>
      <c r="GB414" s="379"/>
      <c r="GC414" s="379"/>
      <c r="GD414" s="379"/>
      <c r="GE414" s="379"/>
      <c r="GF414" s="379"/>
      <c r="GG414" s="379"/>
      <c r="GH414" s="379"/>
      <c r="GI414" s="379"/>
      <c r="GJ414" s="379"/>
      <c r="GK414" s="379"/>
      <c r="GL414" s="379"/>
      <c r="GM414" s="379"/>
      <c r="GN414" s="379"/>
      <c r="GO414" s="379"/>
      <c r="GP414" s="379"/>
      <c r="GQ414" s="379"/>
      <c r="GR414" s="379"/>
      <c r="GS414" s="379"/>
      <c r="GT414" s="379"/>
      <c r="GU414" s="379"/>
      <c r="GV414" s="379"/>
      <c r="GW414" s="379"/>
      <c r="GX414" s="379"/>
      <c r="GY414" s="379"/>
      <c r="GZ414" s="379"/>
      <c r="HA414" s="379"/>
      <c r="HB414" s="379"/>
      <c r="HC414" s="379"/>
      <c r="HD414" s="379"/>
      <c r="HE414" s="379"/>
      <c r="HF414" s="379"/>
      <c r="HG414" s="379"/>
      <c r="HH414" s="379"/>
      <c r="HI414" s="379"/>
      <c r="HJ414" s="379"/>
      <c r="HK414" s="379"/>
      <c r="HL414" s="379"/>
      <c r="HM414" s="379"/>
      <c r="HN414" s="379"/>
      <c r="HO414" s="379"/>
      <c r="HP414" s="379"/>
      <c r="HQ414" s="379"/>
      <c r="HR414" s="379"/>
      <c r="HS414" s="379"/>
      <c r="HT414" s="379"/>
      <c r="HU414" s="379"/>
      <c r="HV414" s="379"/>
      <c r="HW414" s="379"/>
      <c r="HX414" s="379"/>
      <c r="HY414" s="379"/>
      <c r="HZ414" s="379"/>
      <c r="IA414" s="379"/>
      <c r="IB414" s="379"/>
      <c r="IC414" s="379"/>
      <c r="ID414" s="379"/>
      <c r="IE414" s="379"/>
      <c r="IF414" s="379"/>
      <c r="IG414" s="379"/>
      <c r="IH414" s="379"/>
      <c r="II414" s="379"/>
      <c r="IJ414" s="379"/>
      <c r="IK414" s="379"/>
      <c r="IL414" s="379"/>
      <c r="IM414" s="379"/>
      <c r="IN414" s="379"/>
      <c r="IO414" s="379"/>
      <c r="IP414" s="379"/>
      <c r="IQ414" s="379"/>
      <c r="IR414" s="379"/>
      <c r="IS414" s="379"/>
      <c r="IT414" s="379"/>
      <c r="IU414" s="379"/>
      <c r="IV414" s="379"/>
      <c r="IW414" s="379"/>
      <c r="IX414" s="379"/>
      <c r="IY414" s="379"/>
      <c r="IZ414" s="379"/>
      <c r="JA414" s="379"/>
      <c r="JB414" s="379"/>
      <c r="JC414" s="379"/>
      <c r="JD414" s="379"/>
      <c r="JE414" s="379"/>
      <c r="JF414" s="379"/>
      <c r="JG414" s="379"/>
      <c r="JH414" s="379"/>
      <c r="JI414" s="379"/>
      <c r="JJ414" s="379"/>
      <c r="JK414" s="379"/>
      <c r="JL414" s="379"/>
      <c r="JM414" s="379"/>
      <c r="JN414" s="379"/>
      <c r="JO414" s="379"/>
      <c r="JP414" s="379"/>
      <c r="JQ414" s="379"/>
      <c r="JR414" s="379"/>
      <c r="JS414" s="379"/>
      <c r="JT414" s="379"/>
      <c r="JU414" s="379"/>
      <c r="JV414" s="379"/>
      <c r="JW414" s="379"/>
      <c r="JX414" s="379"/>
      <c r="JY414" s="379"/>
      <c r="JZ414" s="379"/>
      <c r="KA414" s="379"/>
      <c r="KB414" s="379"/>
      <c r="KC414" s="379"/>
      <c r="KD414" s="379"/>
      <c r="KE414" s="379"/>
      <c r="KF414" s="379"/>
      <c r="KG414" s="379"/>
      <c r="KH414" s="379"/>
      <c r="KI414" s="379"/>
      <c r="KJ414" s="379"/>
      <c r="KK414" s="379"/>
      <c r="KL414" s="379"/>
      <c r="KM414" s="379"/>
      <c r="KN414" s="379"/>
      <c r="KO414" s="379"/>
      <c r="KP414" s="379"/>
      <c r="KQ414" s="379"/>
      <c r="KR414" s="379"/>
      <c r="KS414" s="379"/>
      <c r="KT414" s="379"/>
      <c r="KU414" s="379"/>
      <c r="KV414" s="379"/>
      <c r="KW414" s="379"/>
      <c r="KX414" s="379"/>
      <c r="KY414" s="379"/>
      <c r="KZ414" s="379"/>
      <c r="LA414" s="379"/>
      <c r="LB414" s="379"/>
      <c r="LC414" s="379"/>
      <c r="LD414" s="379"/>
      <c r="LE414" s="379"/>
      <c r="LF414" s="379"/>
      <c r="LG414" s="379"/>
      <c r="LH414" s="379"/>
      <c r="LI414" s="379"/>
      <c r="LJ414" s="379"/>
      <c r="LK414" s="379"/>
      <c r="LL414" s="379"/>
      <c r="LM414" s="379"/>
      <c r="LN414" s="379"/>
      <c r="LO414" s="379"/>
      <c r="LP414" s="379"/>
      <c r="LQ414" s="379"/>
      <c r="LR414" s="379"/>
      <c r="LS414" s="379"/>
      <c r="LT414" s="379"/>
      <c r="LU414" s="379"/>
      <c r="LV414" s="379"/>
      <c r="LW414" s="379"/>
      <c r="LX414" s="379"/>
      <c r="LY414" s="379"/>
      <c r="LZ414" s="379"/>
      <c r="MA414" s="379"/>
      <c r="MB414" s="379"/>
      <c r="MC414" s="379"/>
      <c r="MD414" s="379"/>
      <c r="ME414" s="379"/>
      <c r="MF414" s="379"/>
      <c r="MG414" s="379"/>
      <c r="MH414" s="379"/>
      <c r="MI414" s="379"/>
      <c r="MJ414" s="379"/>
      <c r="MK414" s="379"/>
      <c r="ML414" s="379"/>
      <c r="MM414" s="379"/>
      <c r="MN414" s="379"/>
      <c r="MO414" s="379"/>
      <c r="MP414" s="379"/>
      <c r="MQ414" s="379"/>
      <c r="MR414" s="379"/>
      <c r="MS414" s="379"/>
      <c r="MT414" s="379"/>
      <c r="MU414" s="379"/>
      <c r="MV414" s="379"/>
      <c r="MW414" s="379"/>
      <c r="MX414" s="379"/>
      <c r="MY414" s="379"/>
      <c r="MZ414" s="379"/>
      <c r="NA414" s="379"/>
      <c r="NB414" s="379"/>
      <c r="NC414" s="379"/>
      <c r="ND414" s="379"/>
      <c r="NE414" s="379"/>
      <c r="NF414" s="379"/>
      <c r="NG414" s="379"/>
      <c r="NH414" s="379"/>
      <c r="NI414" s="379"/>
      <c r="NJ414" s="379"/>
      <c r="NK414" s="379"/>
      <c r="NL414" s="379"/>
      <c r="NM414" s="379"/>
      <c r="NN414" s="379"/>
      <c r="NO414" s="379"/>
      <c r="NP414" s="379"/>
      <c r="NQ414" s="379"/>
      <c r="NR414" s="379"/>
      <c r="NS414" s="379"/>
      <c r="NT414" s="379"/>
      <c r="NU414" s="379"/>
      <c r="NV414" s="379"/>
      <c r="NW414" s="379"/>
      <c r="NX414" s="379"/>
      <c r="NY414" s="379"/>
      <c r="NZ414" s="379"/>
      <c r="OA414" s="379"/>
      <c r="OB414" s="379"/>
      <c r="OC414" s="379"/>
      <c r="OD414" s="379"/>
      <c r="OE414" s="379"/>
      <c r="OF414" s="379"/>
      <c r="OG414" s="379"/>
      <c r="OH414" s="379"/>
      <c r="OI414" s="379"/>
      <c r="OJ414" s="379"/>
      <c r="OK414" s="379"/>
      <c r="OL414" s="379"/>
      <c r="OM414" s="379"/>
      <c r="ON414" s="379"/>
      <c r="OO414" s="379"/>
      <c r="OP414" s="379"/>
      <c r="OQ414" s="379"/>
      <c r="OR414" s="379"/>
      <c r="OS414" s="379"/>
      <c r="OT414" s="379"/>
      <c r="OU414" s="379"/>
      <c r="OV414" s="379"/>
      <c r="OW414" s="379"/>
      <c r="OX414" s="379"/>
      <c r="OY414" s="379"/>
      <c r="OZ414" s="379"/>
      <c r="PA414" s="379"/>
      <c r="PB414" s="379"/>
      <c r="PC414" s="379"/>
      <c r="PD414" s="379"/>
      <c r="PE414" s="379"/>
      <c r="PF414" s="379"/>
      <c r="PG414" s="379"/>
      <c r="PH414" s="379"/>
      <c r="PI414" s="379"/>
      <c r="PJ414" s="379"/>
      <c r="PK414" s="379"/>
      <c r="PL414" s="379"/>
      <c r="PM414" s="379"/>
      <c r="PN414" s="379"/>
      <c r="PO414" s="379"/>
      <c r="PP414" s="379"/>
      <c r="PQ414" s="379"/>
      <c r="PR414" s="379"/>
      <c r="PS414" s="379"/>
      <c r="PT414" s="379"/>
      <c r="PU414" s="379"/>
      <c r="PV414" s="379"/>
      <c r="PW414" s="379"/>
      <c r="PX414" s="379"/>
      <c r="PY414" s="379"/>
      <c r="PZ414" s="379"/>
      <c r="QA414" s="379"/>
      <c r="QB414" s="379"/>
      <c r="QC414" s="379"/>
      <c r="QD414" s="379"/>
      <c r="QE414" s="379"/>
      <c r="QF414" s="379"/>
      <c r="QG414" s="379"/>
      <c r="QH414" s="379"/>
      <c r="QI414" s="379"/>
      <c r="QJ414" s="379"/>
      <c r="QK414" s="379"/>
      <c r="QL414" s="379"/>
      <c r="QM414" s="379"/>
      <c r="QN414" s="379"/>
      <c r="QO414" s="379"/>
      <c r="QP414" s="379"/>
      <c r="QQ414" s="379"/>
      <c r="QR414" s="379"/>
      <c r="QS414" s="379"/>
      <c r="QT414" s="379"/>
      <c r="QU414" s="379"/>
      <c r="QV414" s="379"/>
      <c r="QW414" s="379"/>
      <c r="QX414" s="379"/>
      <c r="QY414" s="379"/>
      <c r="QZ414" s="379"/>
      <c r="RA414" s="379"/>
      <c r="RB414" s="379"/>
      <c r="RC414" s="379"/>
      <c r="RD414" s="379"/>
      <c r="RE414" s="379"/>
      <c r="RF414" s="379"/>
      <c r="RG414" s="379"/>
      <c r="RH414" s="379"/>
      <c r="RI414" s="379"/>
      <c r="RJ414" s="379"/>
      <c r="RK414" s="379"/>
      <c r="RL414" s="379"/>
      <c r="RM414" s="379"/>
      <c r="RN414" s="379"/>
      <c r="RO414" s="379"/>
      <c r="RP414" s="379"/>
      <c r="RQ414" s="379"/>
      <c r="RR414" s="379"/>
      <c r="RS414" s="379"/>
      <c r="RT414" s="379"/>
      <c r="RU414" s="379"/>
      <c r="RV414" s="379"/>
      <c r="RW414" s="379"/>
      <c r="RX414" s="379"/>
      <c r="RY414" s="379"/>
      <c r="RZ414" s="379"/>
      <c r="SA414" s="379"/>
      <c r="SB414" s="379"/>
      <c r="SC414" s="379"/>
      <c r="SD414" s="379"/>
      <c r="SE414" s="379"/>
      <c r="SF414" s="379"/>
      <c r="SG414" s="379"/>
      <c r="SH414" s="379"/>
      <c r="SI414" s="379"/>
      <c r="SJ414" s="379"/>
      <c r="SK414" s="379"/>
      <c r="SL414" s="379"/>
      <c r="SM414" s="379"/>
      <c r="SN414" s="379"/>
      <c r="SO414" s="379"/>
      <c r="SP414" s="379"/>
      <c r="SQ414" s="379"/>
      <c r="SR414" s="379"/>
      <c r="SS414" s="379"/>
      <c r="ST414" s="379"/>
      <c r="SU414" s="379"/>
      <c r="SV414" s="379"/>
      <c r="SW414" s="379"/>
      <c r="SX414" s="379"/>
      <c r="SY414" s="379"/>
      <c r="SZ414" s="379"/>
      <c r="TA414" s="379"/>
      <c r="TB414" s="379"/>
      <c r="TC414" s="379"/>
      <c r="TD414" s="379"/>
      <c r="TE414" s="379"/>
      <c r="TF414" s="379"/>
      <c r="TG414" s="379"/>
      <c r="TH414" s="379"/>
      <c r="TI414" s="379"/>
      <c r="TJ414" s="379"/>
      <c r="TK414" s="379"/>
      <c r="TL414" s="379"/>
      <c r="TM414" s="379"/>
      <c r="TN414" s="379"/>
      <c r="TO414" s="379"/>
      <c r="TP414" s="379"/>
      <c r="TQ414" s="379"/>
      <c r="TR414" s="379"/>
      <c r="TS414" s="379"/>
      <c r="TT414" s="379"/>
      <c r="TU414" s="379"/>
      <c r="TV414" s="379"/>
      <c r="TW414" s="379"/>
      <c r="TX414" s="379"/>
      <c r="TY414" s="379"/>
      <c r="TZ414" s="379"/>
      <c r="UA414" s="379"/>
      <c r="UB414" s="379"/>
      <c r="UC414" s="379"/>
      <c r="UD414" s="379"/>
      <c r="UE414" s="379"/>
      <c r="UF414" s="379"/>
      <c r="UG414" s="379"/>
      <c r="UH414" s="379"/>
      <c r="UI414" s="379"/>
      <c r="UJ414" s="379"/>
      <c r="UK414" s="379"/>
      <c r="UL414" s="379"/>
      <c r="UM414" s="379"/>
      <c r="UN414" s="379"/>
      <c r="UO414" s="379"/>
      <c r="UP414" s="379"/>
      <c r="UQ414" s="379"/>
      <c r="UR414" s="379"/>
      <c r="US414" s="379"/>
      <c r="UT414" s="379"/>
      <c r="UU414" s="379"/>
      <c r="UV414" s="379"/>
      <c r="UW414" s="379"/>
      <c r="UX414" s="379"/>
      <c r="UY414" s="379"/>
      <c r="UZ414" s="379"/>
      <c r="VA414" s="379"/>
      <c r="VB414" s="379"/>
      <c r="VC414" s="379"/>
      <c r="VD414" s="379"/>
      <c r="VE414" s="379"/>
      <c r="VF414" s="379"/>
      <c r="VG414" s="379"/>
      <c r="VH414" s="379"/>
      <c r="VI414" s="379"/>
      <c r="VJ414" s="379"/>
      <c r="VK414" s="379"/>
      <c r="VL414" s="379"/>
      <c r="VM414" s="379"/>
      <c r="VN414" s="379"/>
      <c r="VO414" s="379"/>
      <c r="VP414" s="379"/>
      <c r="VQ414" s="379"/>
      <c r="VR414" s="379"/>
      <c r="VS414" s="379"/>
      <c r="VT414" s="379"/>
      <c r="VU414" s="379"/>
      <c r="VV414" s="379"/>
      <c r="VW414" s="379"/>
      <c r="VX414" s="379"/>
      <c r="VY414" s="379"/>
      <c r="VZ414" s="379"/>
      <c r="WA414" s="379"/>
      <c r="WB414" s="379"/>
      <c r="WC414" s="379"/>
      <c r="WD414" s="379"/>
      <c r="WE414" s="379"/>
      <c r="WF414" s="379"/>
      <c r="WG414" s="379"/>
      <c r="WH414" s="379"/>
      <c r="WI414" s="379"/>
      <c r="WJ414" s="379"/>
      <c r="WK414" s="379"/>
      <c r="WL414" s="379"/>
      <c r="WM414" s="379"/>
      <c r="WN414" s="379"/>
      <c r="WO414" s="379"/>
      <c r="WP414" s="379"/>
      <c r="WQ414" s="379"/>
      <c r="WR414" s="379"/>
      <c r="WS414" s="379"/>
      <c r="WT414" s="379"/>
      <c r="WU414" s="379"/>
      <c r="WV414" s="379"/>
      <c r="WW414" s="379"/>
      <c r="WX414" s="379"/>
      <c r="WY414" s="379"/>
      <c r="WZ414" s="379"/>
      <c r="XA414" s="379"/>
      <c r="XB414" s="379"/>
      <c r="XC414" s="379"/>
      <c r="XD414" s="379"/>
      <c r="XE414" s="379"/>
      <c r="XF414" s="379"/>
      <c r="XG414" s="379"/>
      <c r="XH414" s="379"/>
      <c r="XI414" s="379"/>
      <c r="XJ414" s="379"/>
      <c r="XK414" s="379"/>
      <c r="XL414" s="379"/>
      <c r="XM414" s="379"/>
      <c r="XN414" s="379"/>
      <c r="XO414" s="379"/>
      <c r="XP414" s="379"/>
      <c r="XQ414" s="379"/>
      <c r="XR414" s="379"/>
      <c r="XS414" s="379"/>
      <c r="XT414" s="379"/>
      <c r="XU414" s="379"/>
      <c r="XV414" s="379"/>
      <c r="XW414" s="379"/>
      <c r="XX414" s="379"/>
      <c r="XY414" s="379"/>
      <c r="XZ414" s="379"/>
      <c r="YA414" s="379"/>
      <c r="YB414" s="379"/>
      <c r="YC414" s="379"/>
      <c r="YD414" s="379"/>
      <c r="YE414" s="379"/>
      <c r="YF414" s="379"/>
      <c r="YG414" s="379"/>
      <c r="YH414" s="379"/>
      <c r="YI414" s="379"/>
      <c r="YJ414" s="379"/>
      <c r="YK414" s="379"/>
      <c r="YL414" s="379"/>
      <c r="YM414" s="379"/>
      <c r="YN414" s="379"/>
      <c r="YO414" s="379"/>
      <c r="YP414" s="379"/>
      <c r="YQ414" s="379"/>
      <c r="YR414" s="379"/>
      <c r="YS414" s="379"/>
      <c r="YT414" s="379"/>
      <c r="YU414" s="379"/>
      <c r="YV414" s="379"/>
      <c r="YW414" s="379"/>
      <c r="YX414" s="379"/>
      <c r="YY414" s="379"/>
      <c r="YZ414" s="379"/>
      <c r="ZA414" s="379"/>
      <c r="ZB414" s="379"/>
      <c r="ZC414" s="379"/>
      <c r="ZD414" s="379"/>
      <c r="ZE414" s="379"/>
      <c r="ZF414" s="379"/>
      <c r="ZG414" s="379"/>
      <c r="ZH414" s="379"/>
      <c r="ZI414" s="379"/>
      <c r="ZJ414" s="379"/>
      <c r="ZK414" s="379"/>
      <c r="ZL414" s="379"/>
      <c r="ZM414" s="379"/>
      <c r="ZN414" s="379"/>
      <c r="ZO414" s="379"/>
      <c r="ZP414" s="379"/>
      <c r="ZQ414" s="379"/>
      <c r="ZR414" s="379"/>
      <c r="ZS414" s="379"/>
      <c r="ZT414" s="379"/>
      <c r="ZU414" s="379"/>
      <c r="ZV414" s="379"/>
      <c r="ZW414" s="379"/>
      <c r="ZX414" s="379"/>
      <c r="ZY414" s="379"/>
      <c r="ZZ414" s="379"/>
      <c r="AAA414" s="379"/>
      <c r="AAB414" s="379"/>
      <c r="AAC414" s="379"/>
      <c r="AAD414" s="379"/>
      <c r="AAE414" s="379"/>
      <c r="AAF414" s="379"/>
      <c r="AAG414" s="379"/>
      <c r="AAH414" s="379"/>
      <c r="AAI414" s="379"/>
      <c r="AAJ414" s="379"/>
      <c r="AAK414" s="379"/>
      <c r="AAL414" s="379"/>
      <c r="AAM414" s="379"/>
      <c r="AAN414" s="379"/>
      <c r="AAO414" s="379"/>
      <c r="AAP414" s="379"/>
      <c r="AAQ414" s="379"/>
      <c r="AAR414" s="379"/>
      <c r="AAS414" s="379"/>
      <c r="AAT414" s="379"/>
      <c r="AAU414" s="379"/>
      <c r="AAV414" s="379"/>
      <c r="AAW414" s="379"/>
      <c r="AAX414" s="379"/>
      <c r="AAY414" s="379"/>
      <c r="AAZ414" s="379"/>
      <c r="ABA414" s="379"/>
      <c r="ABB414" s="379"/>
      <c r="ABC414" s="379"/>
      <c r="ABD414" s="379"/>
      <c r="ABE414" s="379"/>
      <c r="ABF414" s="379"/>
      <c r="ABG414" s="379"/>
      <c r="ABH414" s="379"/>
      <c r="ABI414" s="379"/>
      <c r="ABJ414" s="379"/>
      <c r="ABK414" s="379"/>
      <c r="ABL414" s="379"/>
      <c r="ABM414" s="379"/>
      <c r="ABN414" s="379"/>
      <c r="ABO414" s="379"/>
      <c r="ABP414" s="379"/>
      <c r="ABQ414" s="379"/>
      <c r="ABR414" s="379"/>
      <c r="ABS414" s="379"/>
      <c r="ABT414" s="379"/>
      <c r="ABU414" s="379"/>
      <c r="ABV414" s="379"/>
      <c r="ABW414" s="379"/>
      <c r="ABX414" s="379"/>
      <c r="ABY414" s="379"/>
      <c r="ABZ414" s="379"/>
      <c r="ACA414" s="379"/>
      <c r="ACB414" s="379"/>
      <c r="ACC414" s="379"/>
      <c r="ACD414" s="379"/>
      <c r="ACE414" s="379"/>
      <c r="ACF414" s="379"/>
      <c r="ACG414" s="379"/>
      <c r="ACH414" s="379"/>
      <c r="ACI414" s="379"/>
      <c r="ACJ414" s="379"/>
      <c r="ACK414" s="379"/>
      <c r="ACL414" s="379"/>
      <c r="ACM414" s="379"/>
      <c r="ACN414" s="379"/>
      <c r="ACO414" s="379"/>
      <c r="ACP414" s="379"/>
      <c r="ACQ414" s="379"/>
      <c r="ACR414" s="379"/>
      <c r="ACS414" s="379"/>
      <c r="ACT414" s="379"/>
      <c r="ACU414" s="379"/>
      <c r="ACV414" s="379"/>
      <c r="ACW414" s="379"/>
      <c r="ACX414" s="379"/>
      <c r="ACY414" s="379"/>
      <c r="ACZ414" s="379"/>
      <c r="ADA414" s="379"/>
      <c r="ADB414" s="379"/>
      <c r="ADC414" s="379"/>
      <c r="ADD414" s="379"/>
      <c r="ADE414" s="379"/>
      <c r="ADF414" s="379"/>
      <c r="ADG414" s="379"/>
      <c r="ADH414" s="379"/>
      <c r="ADI414" s="379"/>
      <c r="ADJ414" s="379"/>
      <c r="ADK414" s="379"/>
      <c r="ADL414" s="379"/>
      <c r="ADM414" s="379"/>
      <c r="ADN414" s="379"/>
      <c r="ADO414" s="379"/>
      <c r="ADP414" s="379"/>
      <c r="ADQ414" s="379"/>
      <c r="ADR414" s="379"/>
      <c r="ADS414" s="379"/>
      <c r="ADT414" s="379"/>
      <c r="ADU414" s="379"/>
      <c r="ADV414" s="379"/>
      <c r="ADW414" s="379"/>
      <c r="ADX414" s="379"/>
      <c r="ADY414" s="379"/>
      <c r="ADZ414" s="379"/>
      <c r="AEA414" s="379"/>
      <c r="AEB414" s="379"/>
      <c r="AEC414" s="379"/>
      <c r="AED414" s="379"/>
      <c r="AEE414" s="379"/>
      <c r="AEF414" s="379"/>
      <c r="AEG414" s="379"/>
      <c r="AEH414" s="379"/>
      <c r="AEI414" s="379"/>
      <c r="AEJ414" s="379"/>
      <c r="AEK414" s="379"/>
      <c r="AEL414" s="379"/>
      <c r="AEM414" s="379"/>
      <c r="AEN414" s="379"/>
      <c r="AEO414" s="379"/>
      <c r="AEP414" s="379"/>
      <c r="AEQ414" s="379"/>
      <c r="AER414" s="379"/>
      <c r="AES414" s="379"/>
      <c r="AET414" s="379"/>
      <c r="AEU414" s="379"/>
      <c r="AEV414" s="379"/>
      <c r="AEW414" s="379"/>
      <c r="AEX414" s="379"/>
      <c r="AEY414" s="379"/>
      <c r="AEZ414" s="379"/>
      <c r="AFA414" s="379"/>
      <c r="AFB414" s="379"/>
      <c r="AFC414" s="379"/>
      <c r="AFD414" s="379"/>
      <c r="AFE414" s="379"/>
      <c r="AFF414" s="379"/>
      <c r="AFG414" s="379"/>
      <c r="AFH414" s="379"/>
      <c r="AFI414" s="379"/>
      <c r="AFJ414" s="379"/>
      <c r="AFK414" s="379"/>
      <c r="AFL414" s="379"/>
      <c r="AFM414" s="379"/>
      <c r="AFN414" s="379"/>
      <c r="AFO414" s="379"/>
      <c r="AFP414" s="379"/>
      <c r="AFQ414" s="379"/>
      <c r="AFR414" s="379"/>
      <c r="AFS414" s="379"/>
      <c r="AFT414" s="379"/>
      <c r="AFU414" s="379"/>
      <c r="AFV414" s="379"/>
      <c r="AFW414" s="379"/>
      <c r="AFX414" s="379"/>
      <c r="AFY414" s="379"/>
      <c r="AFZ414" s="379"/>
      <c r="AGA414" s="379"/>
      <c r="AGB414" s="379"/>
      <c r="AGC414" s="379"/>
      <c r="AGD414" s="379"/>
      <c r="AGE414" s="379"/>
      <c r="AGF414" s="379"/>
      <c r="AGG414" s="379"/>
      <c r="AGH414" s="379"/>
      <c r="AGI414" s="379"/>
      <c r="AGJ414" s="379"/>
      <c r="AGK414" s="379"/>
      <c r="AGL414" s="379"/>
      <c r="AGM414" s="379"/>
      <c r="AGN414" s="379"/>
      <c r="AGO414" s="379"/>
      <c r="AGP414" s="379"/>
      <c r="AGQ414" s="379"/>
      <c r="AGR414" s="379"/>
      <c r="AGS414" s="379"/>
      <c r="AGT414" s="379"/>
      <c r="AGU414" s="379"/>
      <c r="AGV414" s="379"/>
      <c r="AGW414" s="379"/>
      <c r="AGX414" s="379"/>
      <c r="AGY414" s="379"/>
      <c r="AGZ414" s="379"/>
      <c r="AHA414" s="379"/>
      <c r="AHB414" s="379"/>
      <c r="AHC414" s="379"/>
      <c r="AHD414" s="379"/>
      <c r="AHE414" s="379"/>
      <c r="AHF414" s="379"/>
      <c r="AHG414" s="379"/>
      <c r="AHH414" s="379"/>
      <c r="AHI414" s="379"/>
      <c r="AHJ414" s="379"/>
      <c r="AHK414" s="379"/>
      <c r="AHL414" s="379"/>
      <c r="AHM414" s="379"/>
      <c r="AHN414" s="379"/>
      <c r="AHO414" s="379"/>
      <c r="AHP414" s="379"/>
      <c r="AHQ414" s="379"/>
      <c r="AHR414" s="379"/>
      <c r="AHS414" s="379"/>
      <c r="AHT414" s="379"/>
      <c r="AHU414" s="379"/>
      <c r="AHV414" s="379"/>
      <c r="AHW414" s="379"/>
      <c r="AHX414" s="379"/>
      <c r="AHY414" s="379"/>
      <c r="AHZ414" s="379"/>
      <c r="AIA414" s="379"/>
      <c r="AIB414" s="379"/>
      <c r="AIC414" s="379"/>
      <c r="AID414" s="379"/>
      <c r="AIE414" s="379"/>
      <c r="AIF414" s="379"/>
      <c r="AIG414" s="379"/>
      <c r="AIH414" s="379"/>
      <c r="AII414" s="379"/>
      <c r="AIJ414" s="379"/>
      <c r="AIK414" s="379"/>
      <c r="AIL414" s="379"/>
      <c r="AIM414" s="379"/>
      <c r="AIN414" s="379"/>
      <c r="AIO414" s="379"/>
      <c r="AIP414" s="379"/>
      <c r="AIQ414" s="379"/>
      <c r="AIR414" s="379"/>
      <c r="AIS414" s="379"/>
      <c r="AIT414" s="379"/>
      <c r="AIU414" s="379"/>
      <c r="AIV414" s="379"/>
      <c r="AIW414" s="379"/>
      <c r="AIX414" s="379"/>
      <c r="AIY414" s="379"/>
      <c r="AIZ414" s="379"/>
      <c r="AJA414" s="379"/>
      <c r="AJB414" s="379"/>
      <c r="AJC414" s="379"/>
      <c r="AJD414" s="379"/>
      <c r="AJE414" s="379"/>
      <c r="AJF414" s="379"/>
      <c r="AJG414" s="379"/>
      <c r="AJH414" s="379"/>
      <c r="AJI414" s="379"/>
      <c r="AJJ414" s="379"/>
      <c r="AJK414" s="379"/>
      <c r="AJL414" s="379"/>
      <c r="AJM414" s="379"/>
      <c r="AJN414" s="379"/>
      <c r="AJO414" s="379"/>
      <c r="AJP414" s="379"/>
      <c r="AJQ414" s="379"/>
      <c r="AJR414" s="379"/>
      <c r="AJS414" s="379"/>
      <c r="AJT414" s="379"/>
      <c r="AJU414" s="379"/>
      <c r="AJV414" s="379"/>
      <c r="AJW414" s="379"/>
      <c r="AJX414" s="379"/>
      <c r="AJY414" s="379"/>
      <c r="AJZ414" s="379"/>
      <c r="AKA414" s="379"/>
      <c r="AKB414" s="379"/>
      <c r="AKC414" s="379"/>
      <c r="AKD414" s="379"/>
      <c r="AKE414" s="379"/>
      <c r="AKF414" s="379"/>
      <c r="AKG414" s="379"/>
      <c r="AKH414" s="379"/>
      <c r="AKI414" s="379"/>
      <c r="AKJ414" s="379"/>
      <c r="AKK414" s="379"/>
      <c r="AKL414" s="379"/>
      <c r="AKM414" s="379"/>
      <c r="AKN414" s="379"/>
      <c r="AKO414" s="379"/>
      <c r="AKP414" s="379"/>
      <c r="AKQ414" s="379"/>
      <c r="AKR414" s="379"/>
      <c r="AKS414" s="379"/>
      <c r="AKT414" s="379"/>
      <c r="AKU414" s="379"/>
      <c r="AKV414" s="379"/>
      <c r="AKW414" s="379"/>
      <c r="AKX414" s="379"/>
      <c r="AKY414" s="379"/>
      <c r="AKZ414" s="379"/>
      <c r="ALA414" s="379"/>
      <c r="ALB414" s="379"/>
      <c r="ALC414" s="379"/>
      <c r="ALD414" s="379"/>
      <c r="ALE414" s="379"/>
      <c r="ALF414" s="379"/>
      <c r="ALG414" s="379"/>
      <c r="ALH414" s="379"/>
      <c r="ALI414" s="379"/>
      <c r="ALJ414" s="379"/>
      <c r="ALK414" s="379"/>
      <c r="ALL414" s="379"/>
      <c r="ALM414" s="379"/>
      <c r="ALN414" s="379"/>
      <c r="ALO414" s="379"/>
      <c r="ALP414" s="379"/>
      <c r="ALQ414" s="379"/>
      <c r="ALR414" s="379"/>
      <c r="ALS414" s="379"/>
      <c r="ALT414" s="379"/>
      <c r="ALU414" s="379"/>
      <c r="ALV414" s="379"/>
      <c r="ALW414" s="379"/>
      <c r="ALX414" s="379"/>
      <c r="ALY414" s="379"/>
      <c r="ALZ414" s="379"/>
      <c r="AMA414" s="379"/>
      <c r="AMB414" s="379"/>
      <c r="AMC414" s="379"/>
      <c r="AMD414" s="379"/>
      <c r="AME414" s="379"/>
      <c r="AMF414" s="379"/>
      <c r="AMG414" s="379"/>
      <c r="AMH414" s="379"/>
      <c r="AMI414" s="379"/>
      <c r="AMJ414" s="379"/>
      <c r="AMK414" s="379"/>
      <c r="AML414" s="379"/>
      <c r="AMM414" s="379"/>
      <c r="AMN414" s="379"/>
      <c r="AMO414" s="379"/>
      <c r="AMP414" s="379"/>
      <c r="AMQ414" s="379"/>
      <c r="AMR414" s="379"/>
      <c r="AMS414" s="379"/>
      <c r="AMT414" s="379"/>
      <c r="AMU414" s="379"/>
      <c r="AMV414" s="379"/>
      <c r="AMW414" s="379"/>
      <c r="AMX414" s="379"/>
      <c r="AMY414" s="379"/>
      <c r="AMZ414" s="379"/>
      <c r="ANA414" s="379"/>
      <c r="ANB414" s="379"/>
      <c r="ANC414" s="379"/>
      <c r="AND414" s="379"/>
      <c r="ANE414" s="379"/>
      <c r="ANF414" s="379"/>
      <c r="ANG414" s="379"/>
      <c r="ANH414" s="379"/>
    </row>
    <row r="415" spans="1:1048" s="343" customFormat="1" ht="13.2" x14ac:dyDescent="0.25">
      <c r="A415" s="375">
        <v>45942</v>
      </c>
      <c r="B415" s="373">
        <v>0</v>
      </c>
      <c r="C415" s="373">
        <v>0.192</v>
      </c>
      <c r="D415" s="387">
        <v>6.6000000000000003E-2</v>
      </c>
      <c r="E415" s="468">
        <v>7.6999999999999999E-2</v>
      </c>
      <c r="F415" s="479">
        <v>45973</v>
      </c>
      <c r="G415" s="475">
        <v>0</v>
      </c>
      <c r="H415" s="475">
        <v>0.115</v>
      </c>
      <c r="I415" s="475">
        <v>0.13500000000000001</v>
      </c>
      <c r="J415" s="484">
        <v>6.5000000000000002E-2</v>
      </c>
      <c r="K415" s="408">
        <v>46003</v>
      </c>
      <c r="L415" s="406">
        <v>0</v>
      </c>
      <c r="M415" s="406">
        <v>0.18099999999999999</v>
      </c>
      <c r="N415" s="406">
        <v>0.13200000000000001</v>
      </c>
      <c r="O415" s="464">
        <v>0.13200000000000001</v>
      </c>
      <c r="P415" s="492">
        <v>46034</v>
      </c>
      <c r="Q415" s="451">
        <v>0</v>
      </c>
      <c r="R415" s="451">
        <v>0.16200000000000001</v>
      </c>
      <c r="S415" s="451">
        <v>0.2</v>
      </c>
      <c r="T415" s="537">
        <v>9.4E-2</v>
      </c>
      <c r="U415" s="541">
        <v>46065</v>
      </c>
      <c r="V415" s="440">
        <v>3.8</v>
      </c>
      <c r="W415" s="440">
        <v>9.1050000000000004</v>
      </c>
      <c r="X415" s="531">
        <v>7.0999999999999994E-2</v>
      </c>
      <c r="Y415" s="568">
        <v>2.8000000000000001E-2</v>
      </c>
      <c r="Z415" s="449">
        <v>46093</v>
      </c>
      <c r="AA415" s="441">
        <v>0</v>
      </c>
      <c r="AB415" s="442">
        <v>1.379</v>
      </c>
      <c r="AC415" s="442">
        <v>0.79300000000000004</v>
      </c>
      <c r="AD415" s="455">
        <v>0.96299999999999997</v>
      </c>
      <c r="AE415" s="570"/>
      <c r="AF415" s="447"/>
      <c r="AG415" s="453"/>
      <c r="AH415" s="587"/>
      <c r="AI415" s="587"/>
      <c r="AJ415" s="443"/>
      <c r="AK415" s="444"/>
      <c r="AL415" s="445"/>
      <c r="AM415" s="445"/>
      <c r="AN415" s="445"/>
      <c r="AO415" s="446"/>
      <c r="AP415" s="447"/>
      <c r="AQ415" s="448"/>
      <c r="AR415" s="453"/>
      <c r="AS415" s="617"/>
      <c r="AT415" s="449"/>
      <c r="AU415" s="430"/>
      <c r="AV415" s="431"/>
      <c r="AW415" s="431"/>
      <c r="AX415" s="452"/>
      <c r="AY415" s="439"/>
      <c r="AZ415" s="381"/>
      <c r="BA415" s="381"/>
      <c r="BB415" s="383"/>
      <c r="BC415" s="383"/>
      <c r="BD415" s="449"/>
      <c r="BE415" s="430"/>
      <c r="BF415" s="441"/>
      <c r="BG415" s="441"/>
      <c r="BH415" s="624"/>
      <c r="BI415" s="379"/>
      <c r="BJ415" s="379"/>
      <c r="BK415" s="379"/>
      <c r="BL415" s="380"/>
      <c r="BM415" s="379"/>
      <c r="BN415" s="379"/>
      <c r="BO415" s="379"/>
      <c r="BP415" s="379"/>
      <c r="BQ415" s="379"/>
      <c r="BR415" s="379"/>
      <c r="BS415" s="379"/>
      <c r="BT415" s="379"/>
      <c r="BU415" s="379"/>
      <c r="BV415" s="379"/>
      <c r="BW415" s="379"/>
      <c r="BX415" s="379"/>
      <c r="BY415" s="379"/>
      <c r="BZ415" s="379"/>
      <c r="CA415" s="379"/>
      <c r="CB415" s="379"/>
      <c r="CC415" s="379"/>
      <c r="CD415" s="379"/>
      <c r="CE415" s="379"/>
      <c r="CF415" s="379"/>
      <c r="CG415" s="379"/>
      <c r="CH415" s="379"/>
      <c r="CI415" s="379"/>
      <c r="CJ415" s="379"/>
      <c r="CK415" s="379"/>
      <c r="CL415" s="379"/>
      <c r="CM415" s="379"/>
      <c r="CN415" s="379"/>
      <c r="CO415" s="379"/>
      <c r="CP415" s="379"/>
      <c r="CQ415" s="379"/>
      <c r="CR415" s="379"/>
      <c r="CS415" s="379"/>
      <c r="CT415" s="379"/>
      <c r="CU415" s="379"/>
      <c r="CV415" s="379"/>
      <c r="CW415" s="379"/>
      <c r="CX415" s="379"/>
      <c r="CY415" s="379"/>
      <c r="CZ415" s="379"/>
      <c r="DA415" s="379"/>
      <c r="DB415" s="379"/>
      <c r="DC415" s="379"/>
      <c r="DD415" s="379"/>
      <c r="DE415" s="379"/>
      <c r="DF415" s="379"/>
      <c r="DG415" s="379"/>
      <c r="DH415" s="379"/>
      <c r="DI415" s="379"/>
      <c r="DJ415" s="379"/>
      <c r="DK415" s="379"/>
      <c r="DL415" s="379"/>
      <c r="DM415" s="379"/>
      <c r="DN415" s="379"/>
      <c r="DO415" s="379"/>
      <c r="DP415" s="379"/>
      <c r="DQ415" s="379"/>
      <c r="DR415" s="379"/>
      <c r="DS415" s="379"/>
      <c r="DT415" s="379"/>
      <c r="DU415" s="379"/>
      <c r="DV415" s="379"/>
      <c r="DW415" s="379"/>
      <c r="DX415" s="379"/>
      <c r="DY415" s="379"/>
      <c r="DZ415" s="379"/>
      <c r="EA415" s="379"/>
      <c r="EB415" s="379"/>
      <c r="EC415" s="379"/>
      <c r="ED415" s="379"/>
      <c r="EE415" s="379"/>
      <c r="EF415" s="379"/>
      <c r="EG415" s="379"/>
      <c r="EH415" s="379"/>
      <c r="EI415" s="379"/>
      <c r="EJ415" s="379"/>
      <c r="EK415" s="379"/>
      <c r="EL415" s="379"/>
      <c r="EM415" s="379"/>
      <c r="EN415" s="379"/>
      <c r="EO415" s="379"/>
      <c r="EP415" s="379"/>
      <c r="EQ415" s="379"/>
      <c r="ER415" s="379"/>
      <c r="ES415" s="379"/>
      <c r="ET415" s="379"/>
      <c r="EU415" s="379"/>
      <c r="EV415" s="379"/>
      <c r="EW415" s="379"/>
      <c r="EX415" s="379"/>
      <c r="EY415" s="379"/>
      <c r="EZ415" s="379"/>
      <c r="FA415" s="379"/>
      <c r="FB415" s="379"/>
      <c r="FC415" s="379"/>
      <c r="FD415" s="379"/>
      <c r="FE415" s="379"/>
      <c r="FF415" s="379"/>
      <c r="FG415" s="379"/>
      <c r="FH415" s="379"/>
      <c r="FI415" s="379"/>
      <c r="FJ415" s="379"/>
      <c r="FK415" s="379"/>
      <c r="FL415" s="379"/>
      <c r="FM415" s="379"/>
      <c r="FN415" s="379"/>
      <c r="FO415" s="379"/>
      <c r="FP415" s="379"/>
      <c r="FQ415" s="379"/>
      <c r="FR415" s="379"/>
      <c r="FS415" s="379"/>
      <c r="FT415" s="379"/>
      <c r="FU415" s="379"/>
      <c r="FV415" s="379"/>
      <c r="FW415" s="379"/>
      <c r="FX415" s="379"/>
      <c r="FY415" s="379"/>
      <c r="FZ415" s="379"/>
      <c r="GA415" s="379"/>
      <c r="GB415" s="379"/>
      <c r="GC415" s="379"/>
      <c r="GD415" s="379"/>
      <c r="GE415" s="379"/>
      <c r="GF415" s="379"/>
      <c r="GG415" s="379"/>
      <c r="GH415" s="379"/>
      <c r="GI415" s="379"/>
      <c r="GJ415" s="379"/>
      <c r="GK415" s="379"/>
      <c r="GL415" s="379"/>
      <c r="GM415" s="379"/>
      <c r="GN415" s="379"/>
      <c r="GO415" s="379"/>
      <c r="GP415" s="379"/>
      <c r="GQ415" s="379"/>
      <c r="GR415" s="379"/>
      <c r="GS415" s="379"/>
      <c r="GT415" s="379"/>
      <c r="GU415" s="379"/>
      <c r="GV415" s="379"/>
      <c r="GW415" s="379"/>
      <c r="GX415" s="379"/>
      <c r="GY415" s="379"/>
      <c r="GZ415" s="379"/>
      <c r="HA415" s="379"/>
      <c r="HB415" s="379"/>
      <c r="HC415" s="379"/>
      <c r="HD415" s="379"/>
      <c r="HE415" s="379"/>
      <c r="HF415" s="379"/>
      <c r="HG415" s="379"/>
      <c r="HH415" s="379"/>
      <c r="HI415" s="379"/>
      <c r="HJ415" s="379"/>
      <c r="HK415" s="379"/>
      <c r="HL415" s="379"/>
      <c r="HM415" s="379"/>
      <c r="HN415" s="379"/>
      <c r="HO415" s="379"/>
      <c r="HP415" s="379"/>
      <c r="HQ415" s="379"/>
      <c r="HR415" s="379"/>
      <c r="HS415" s="379"/>
      <c r="HT415" s="379"/>
      <c r="HU415" s="379"/>
      <c r="HV415" s="379"/>
      <c r="HW415" s="379"/>
      <c r="HX415" s="379"/>
      <c r="HY415" s="379"/>
      <c r="HZ415" s="379"/>
      <c r="IA415" s="379"/>
      <c r="IB415" s="379"/>
      <c r="IC415" s="379"/>
      <c r="ID415" s="379"/>
      <c r="IE415" s="379"/>
      <c r="IF415" s="379"/>
      <c r="IG415" s="379"/>
      <c r="IH415" s="379"/>
      <c r="II415" s="379"/>
      <c r="IJ415" s="379"/>
      <c r="IK415" s="379"/>
      <c r="IL415" s="379"/>
      <c r="IM415" s="379"/>
      <c r="IN415" s="379"/>
      <c r="IO415" s="379"/>
      <c r="IP415" s="379"/>
      <c r="IQ415" s="379"/>
      <c r="IR415" s="379"/>
      <c r="IS415" s="379"/>
      <c r="IT415" s="379"/>
      <c r="IU415" s="379"/>
      <c r="IV415" s="379"/>
      <c r="IW415" s="379"/>
      <c r="IX415" s="379"/>
      <c r="IY415" s="379"/>
      <c r="IZ415" s="379"/>
      <c r="JA415" s="379"/>
      <c r="JB415" s="379"/>
      <c r="JC415" s="379"/>
      <c r="JD415" s="379"/>
      <c r="JE415" s="379"/>
      <c r="JF415" s="379"/>
      <c r="JG415" s="379"/>
      <c r="JH415" s="379"/>
      <c r="JI415" s="379"/>
      <c r="JJ415" s="379"/>
      <c r="JK415" s="379"/>
      <c r="JL415" s="379"/>
      <c r="JM415" s="379"/>
      <c r="JN415" s="379"/>
      <c r="JO415" s="379"/>
      <c r="JP415" s="379"/>
      <c r="JQ415" s="379"/>
      <c r="JR415" s="379"/>
      <c r="JS415" s="379"/>
      <c r="JT415" s="379"/>
      <c r="JU415" s="379"/>
      <c r="JV415" s="379"/>
      <c r="JW415" s="379"/>
      <c r="JX415" s="379"/>
      <c r="JY415" s="379"/>
      <c r="JZ415" s="379"/>
      <c r="KA415" s="379"/>
      <c r="KB415" s="379"/>
      <c r="KC415" s="379"/>
      <c r="KD415" s="379"/>
      <c r="KE415" s="379"/>
      <c r="KF415" s="379"/>
      <c r="KG415" s="379"/>
      <c r="KH415" s="379"/>
      <c r="KI415" s="379"/>
      <c r="KJ415" s="379"/>
      <c r="KK415" s="379"/>
      <c r="KL415" s="379"/>
      <c r="KM415" s="379"/>
      <c r="KN415" s="379"/>
      <c r="KO415" s="379"/>
      <c r="KP415" s="379"/>
      <c r="KQ415" s="379"/>
      <c r="KR415" s="379"/>
      <c r="KS415" s="379"/>
      <c r="KT415" s="379"/>
      <c r="KU415" s="379"/>
      <c r="KV415" s="379"/>
      <c r="KW415" s="379"/>
      <c r="KX415" s="379"/>
      <c r="KY415" s="379"/>
      <c r="KZ415" s="379"/>
      <c r="LA415" s="379"/>
      <c r="LB415" s="379"/>
      <c r="LC415" s="379"/>
      <c r="LD415" s="379"/>
      <c r="LE415" s="379"/>
      <c r="LF415" s="379"/>
      <c r="LG415" s="379"/>
      <c r="LH415" s="379"/>
      <c r="LI415" s="379"/>
      <c r="LJ415" s="379"/>
      <c r="LK415" s="379"/>
      <c r="LL415" s="379"/>
      <c r="LM415" s="379"/>
      <c r="LN415" s="379"/>
      <c r="LO415" s="379"/>
      <c r="LP415" s="379"/>
      <c r="LQ415" s="379"/>
      <c r="LR415" s="379"/>
      <c r="LS415" s="379"/>
      <c r="LT415" s="379"/>
      <c r="LU415" s="379"/>
      <c r="LV415" s="379"/>
      <c r="LW415" s="379"/>
      <c r="LX415" s="379"/>
      <c r="LY415" s="379"/>
      <c r="LZ415" s="379"/>
      <c r="MA415" s="379"/>
      <c r="MB415" s="379"/>
      <c r="MC415" s="379"/>
      <c r="MD415" s="379"/>
      <c r="ME415" s="379"/>
      <c r="MF415" s="379"/>
      <c r="MG415" s="379"/>
      <c r="MH415" s="379"/>
      <c r="MI415" s="379"/>
      <c r="MJ415" s="379"/>
      <c r="MK415" s="379"/>
      <c r="ML415" s="379"/>
      <c r="MM415" s="379"/>
      <c r="MN415" s="379"/>
      <c r="MO415" s="379"/>
      <c r="MP415" s="379"/>
      <c r="MQ415" s="379"/>
      <c r="MR415" s="379"/>
      <c r="MS415" s="379"/>
      <c r="MT415" s="379"/>
      <c r="MU415" s="379"/>
      <c r="MV415" s="379"/>
      <c r="MW415" s="379"/>
      <c r="MX415" s="379"/>
      <c r="MY415" s="379"/>
      <c r="MZ415" s="379"/>
      <c r="NA415" s="379"/>
      <c r="NB415" s="379"/>
      <c r="NC415" s="379"/>
      <c r="ND415" s="379"/>
      <c r="NE415" s="379"/>
      <c r="NF415" s="379"/>
      <c r="NG415" s="379"/>
      <c r="NH415" s="379"/>
      <c r="NI415" s="379"/>
      <c r="NJ415" s="379"/>
      <c r="NK415" s="379"/>
      <c r="NL415" s="379"/>
      <c r="NM415" s="379"/>
      <c r="NN415" s="379"/>
      <c r="NO415" s="379"/>
      <c r="NP415" s="379"/>
      <c r="NQ415" s="379"/>
      <c r="NR415" s="379"/>
      <c r="NS415" s="379"/>
      <c r="NT415" s="379"/>
      <c r="NU415" s="379"/>
      <c r="NV415" s="379"/>
      <c r="NW415" s="379"/>
      <c r="NX415" s="379"/>
      <c r="NY415" s="379"/>
      <c r="NZ415" s="379"/>
      <c r="OA415" s="379"/>
      <c r="OB415" s="379"/>
      <c r="OC415" s="379"/>
      <c r="OD415" s="379"/>
      <c r="OE415" s="379"/>
      <c r="OF415" s="379"/>
      <c r="OG415" s="379"/>
      <c r="OH415" s="379"/>
      <c r="OI415" s="379"/>
      <c r="OJ415" s="379"/>
      <c r="OK415" s="379"/>
      <c r="OL415" s="379"/>
      <c r="OM415" s="379"/>
      <c r="ON415" s="379"/>
      <c r="OO415" s="379"/>
      <c r="OP415" s="379"/>
      <c r="OQ415" s="379"/>
      <c r="OR415" s="379"/>
      <c r="OS415" s="379"/>
      <c r="OT415" s="379"/>
      <c r="OU415" s="379"/>
      <c r="OV415" s="379"/>
      <c r="OW415" s="379"/>
      <c r="OX415" s="379"/>
      <c r="OY415" s="379"/>
      <c r="OZ415" s="379"/>
      <c r="PA415" s="379"/>
      <c r="PB415" s="379"/>
      <c r="PC415" s="379"/>
      <c r="PD415" s="379"/>
      <c r="PE415" s="379"/>
      <c r="PF415" s="379"/>
      <c r="PG415" s="379"/>
      <c r="PH415" s="379"/>
      <c r="PI415" s="379"/>
      <c r="PJ415" s="379"/>
      <c r="PK415" s="379"/>
      <c r="PL415" s="379"/>
      <c r="PM415" s="379"/>
      <c r="PN415" s="379"/>
      <c r="PO415" s="379"/>
      <c r="PP415" s="379"/>
      <c r="PQ415" s="379"/>
      <c r="PR415" s="379"/>
      <c r="PS415" s="379"/>
      <c r="PT415" s="379"/>
      <c r="PU415" s="379"/>
      <c r="PV415" s="379"/>
      <c r="PW415" s="379"/>
      <c r="PX415" s="379"/>
      <c r="PY415" s="379"/>
      <c r="PZ415" s="379"/>
      <c r="QA415" s="379"/>
      <c r="QB415" s="379"/>
      <c r="QC415" s="379"/>
      <c r="QD415" s="379"/>
      <c r="QE415" s="379"/>
      <c r="QF415" s="379"/>
      <c r="QG415" s="379"/>
      <c r="QH415" s="379"/>
      <c r="QI415" s="379"/>
      <c r="QJ415" s="379"/>
      <c r="QK415" s="379"/>
      <c r="QL415" s="379"/>
      <c r="QM415" s="379"/>
      <c r="QN415" s="379"/>
      <c r="QO415" s="379"/>
      <c r="QP415" s="379"/>
      <c r="QQ415" s="379"/>
      <c r="QR415" s="379"/>
      <c r="QS415" s="379"/>
      <c r="QT415" s="379"/>
      <c r="QU415" s="379"/>
      <c r="QV415" s="379"/>
      <c r="QW415" s="379"/>
      <c r="QX415" s="379"/>
      <c r="QY415" s="379"/>
      <c r="QZ415" s="379"/>
      <c r="RA415" s="379"/>
      <c r="RB415" s="379"/>
      <c r="RC415" s="379"/>
      <c r="RD415" s="379"/>
      <c r="RE415" s="379"/>
      <c r="RF415" s="379"/>
      <c r="RG415" s="379"/>
      <c r="RH415" s="379"/>
      <c r="RI415" s="379"/>
      <c r="RJ415" s="379"/>
      <c r="RK415" s="379"/>
      <c r="RL415" s="379"/>
      <c r="RM415" s="379"/>
      <c r="RN415" s="379"/>
      <c r="RO415" s="379"/>
      <c r="RP415" s="379"/>
      <c r="RQ415" s="379"/>
      <c r="RR415" s="379"/>
      <c r="RS415" s="379"/>
      <c r="RT415" s="379"/>
      <c r="RU415" s="379"/>
      <c r="RV415" s="379"/>
      <c r="RW415" s="379"/>
      <c r="RX415" s="379"/>
      <c r="RY415" s="379"/>
      <c r="RZ415" s="379"/>
      <c r="SA415" s="379"/>
      <c r="SB415" s="379"/>
      <c r="SC415" s="379"/>
      <c r="SD415" s="379"/>
      <c r="SE415" s="379"/>
      <c r="SF415" s="379"/>
      <c r="SG415" s="379"/>
      <c r="SH415" s="379"/>
      <c r="SI415" s="379"/>
      <c r="SJ415" s="379"/>
      <c r="SK415" s="379"/>
      <c r="SL415" s="379"/>
      <c r="SM415" s="379"/>
      <c r="SN415" s="379"/>
      <c r="SO415" s="379"/>
      <c r="SP415" s="379"/>
      <c r="SQ415" s="379"/>
      <c r="SR415" s="379"/>
      <c r="SS415" s="379"/>
      <c r="ST415" s="379"/>
      <c r="SU415" s="379"/>
      <c r="SV415" s="379"/>
      <c r="SW415" s="379"/>
      <c r="SX415" s="379"/>
      <c r="SY415" s="379"/>
      <c r="SZ415" s="379"/>
      <c r="TA415" s="379"/>
      <c r="TB415" s="379"/>
      <c r="TC415" s="379"/>
      <c r="TD415" s="379"/>
      <c r="TE415" s="379"/>
      <c r="TF415" s="379"/>
      <c r="TG415" s="379"/>
      <c r="TH415" s="379"/>
      <c r="TI415" s="379"/>
      <c r="TJ415" s="379"/>
      <c r="TK415" s="379"/>
      <c r="TL415" s="379"/>
      <c r="TM415" s="379"/>
      <c r="TN415" s="379"/>
      <c r="TO415" s="379"/>
      <c r="TP415" s="379"/>
      <c r="TQ415" s="379"/>
      <c r="TR415" s="379"/>
      <c r="TS415" s="379"/>
      <c r="TT415" s="379"/>
      <c r="TU415" s="379"/>
      <c r="TV415" s="379"/>
      <c r="TW415" s="379"/>
      <c r="TX415" s="379"/>
      <c r="TY415" s="379"/>
      <c r="TZ415" s="379"/>
      <c r="UA415" s="379"/>
      <c r="UB415" s="379"/>
      <c r="UC415" s="379"/>
      <c r="UD415" s="379"/>
      <c r="UE415" s="379"/>
      <c r="UF415" s="379"/>
      <c r="UG415" s="379"/>
      <c r="UH415" s="379"/>
      <c r="UI415" s="379"/>
      <c r="UJ415" s="379"/>
      <c r="UK415" s="379"/>
      <c r="UL415" s="379"/>
      <c r="UM415" s="379"/>
      <c r="UN415" s="379"/>
      <c r="UO415" s="379"/>
      <c r="UP415" s="379"/>
      <c r="UQ415" s="379"/>
      <c r="UR415" s="379"/>
      <c r="US415" s="379"/>
      <c r="UT415" s="379"/>
      <c r="UU415" s="379"/>
      <c r="UV415" s="379"/>
      <c r="UW415" s="379"/>
      <c r="UX415" s="379"/>
      <c r="UY415" s="379"/>
      <c r="UZ415" s="379"/>
      <c r="VA415" s="379"/>
      <c r="VB415" s="379"/>
      <c r="VC415" s="379"/>
      <c r="VD415" s="379"/>
      <c r="VE415" s="379"/>
      <c r="VF415" s="379"/>
      <c r="VG415" s="379"/>
      <c r="VH415" s="379"/>
      <c r="VI415" s="379"/>
      <c r="VJ415" s="379"/>
      <c r="VK415" s="379"/>
      <c r="VL415" s="379"/>
      <c r="VM415" s="379"/>
      <c r="VN415" s="379"/>
      <c r="VO415" s="379"/>
      <c r="VP415" s="379"/>
      <c r="VQ415" s="379"/>
      <c r="VR415" s="379"/>
      <c r="VS415" s="379"/>
      <c r="VT415" s="379"/>
      <c r="VU415" s="379"/>
      <c r="VV415" s="379"/>
      <c r="VW415" s="379"/>
      <c r="VX415" s="379"/>
      <c r="VY415" s="379"/>
      <c r="VZ415" s="379"/>
      <c r="WA415" s="379"/>
      <c r="WB415" s="379"/>
      <c r="WC415" s="379"/>
      <c r="WD415" s="379"/>
      <c r="WE415" s="379"/>
      <c r="WF415" s="379"/>
      <c r="WG415" s="379"/>
      <c r="WH415" s="379"/>
      <c r="WI415" s="379"/>
      <c r="WJ415" s="379"/>
      <c r="WK415" s="379"/>
      <c r="WL415" s="379"/>
      <c r="WM415" s="379"/>
      <c r="WN415" s="379"/>
      <c r="WO415" s="379"/>
      <c r="WP415" s="379"/>
      <c r="WQ415" s="379"/>
      <c r="WR415" s="379"/>
      <c r="WS415" s="379"/>
      <c r="WT415" s="379"/>
      <c r="WU415" s="379"/>
      <c r="WV415" s="379"/>
      <c r="WW415" s="379"/>
      <c r="WX415" s="379"/>
      <c r="WY415" s="379"/>
      <c r="WZ415" s="379"/>
      <c r="XA415" s="379"/>
      <c r="XB415" s="379"/>
      <c r="XC415" s="379"/>
      <c r="XD415" s="379"/>
      <c r="XE415" s="379"/>
      <c r="XF415" s="379"/>
      <c r="XG415" s="379"/>
      <c r="XH415" s="379"/>
      <c r="XI415" s="379"/>
      <c r="XJ415" s="379"/>
      <c r="XK415" s="379"/>
      <c r="XL415" s="379"/>
      <c r="XM415" s="379"/>
      <c r="XN415" s="379"/>
      <c r="XO415" s="379"/>
      <c r="XP415" s="379"/>
      <c r="XQ415" s="379"/>
      <c r="XR415" s="379"/>
      <c r="XS415" s="379"/>
      <c r="XT415" s="379"/>
      <c r="XU415" s="379"/>
      <c r="XV415" s="379"/>
      <c r="XW415" s="379"/>
      <c r="XX415" s="379"/>
      <c r="XY415" s="379"/>
      <c r="XZ415" s="379"/>
      <c r="YA415" s="379"/>
      <c r="YB415" s="379"/>
      <c r="YC415" s="379"/>
      <c r="YD415" s="379"/>
      <c r="YE415" s="379"/>
      <c r="YF415" s="379"/>
      <c r="YG415" s="379"/>
      <c r="YH415" s="379"/>
      <c r="YI415" s="379"/>
      <c r="YJ415" s="379"/>
      <c r="YK415" s="379"/>
      <c r="YL415" s="379"/>
      <c r="YM415" s="379"/>
      <c r="YN415" s="379"/>
      <c r="YO415" s="379"/>
      <c r="YP415" s="379"/>
      <c r="YQ415" s="379"/>
      <c r="YR415" s="379"/>
      <c r="YS415" s="379"/>
      <c r="YT415" s="379"/>
      <c r="YU415" s="379"/>
      <c r="YV415" s="379"/>
      <c r="YW415" s="379"/>
      <c r="YX415" s="379"/>
      <c r="YY415" s="379"/>
      <c r="YZ415" s="379"/>
      <c r="ZA415" s="379"/>
      <c r="ZB415" s="379"/>
      <c r="ZC415" s="379"/>
      <c r="ZD415" s="379"/>
      <c r="ZE415" s="379"/>
      <c r="ZF415" s="379"/>
      <c r="ZG415" s="379"/>
      <c r="ZH415" s="379"/>
      <c r="ZI415" s="379"/>
      <c r="ZJ415" s="379"/>
      <c r="ZK415" s="379"/>
      <c r="ZL415" s="379"/>
      <c r="ZM415" s="379"/>
      <c r="ZN415" s="379"/>
      <c r="ZO415" s="379"/>
      <c r="ZP415" s="379"/>
      <c r="ZQ415" s="379"/>
      <c r="ZR415" s="379"/>
      <c r="ZS415" s="379"/>
      <c r="ZT415" s="379"/>
      <c r="ZU415" s="379"/>
      <c r="ZV415" s="379"/>
      <c r="ZW415" s="379"/>
      <c r="ZX415" s="379"/>
      <c r="ZY415" s="379"/>
      <c r="ZZ415" s="379"/>
      <c r="AAA415" s="379"/>
      <c r="AAB415" s="379"/>
      <c r="AAC415" s="379"/>
      <c r="AAD415" s="379"/>
      <c r="AAE415" s="379"/>
      <c r="AAF415" s="379"/>
      <c r="AAG415" s="379"/>
      <c r="AAH415" s="379"/>
      <c r="AAI415" s="379"/>
      <c r="AAJ415" s="379"/>
      <c r="AAK415" s="379"/>
      <c r="AAL415" s="379"/>
      <c r="AAM415" s="379"/>
      <c r="AAN415" s="379"/>
      <c r="AAO415" s="379"/>
      <c r="AAP415" s="379"/>
      <c r="AAQ415" s="379"/>
      <c r="AAR415" s="379"/>
      <c r="AAS415" s="379"/>
      <c r="AAT415" s="379"/>
      <c r="AAU415" s="379"/>
      <c r="AAV415" s="379"/>
      <c r="AAW415" s="379"/>
      <c r="AAX415" s="379"/>
      <c r="AAY415" s="379"/>
      <c r="AAZ415" s="379"/>
      <c r="ABA415" s="379"/>
      <c r="ABB415" s="379"/>
      <c r="ABC415" s="379"/>
      <c r="ABD415" s="379"/>
      <c r="ABE415" s="379"/>
      <c r="ABF415" s="379"/>
      <c r="ABG415" s="379"/>
      <c r="ABH415" s="379"/>
      <c r="ABI415" s="379"/>
      <c r="ABJ415" s="379"/>
      <c r="ABK415" s="379"/>
      <c r="ABL415" s="379"/>
      <c r="ABM415" s="379"/>
      <c r="ABN415" s="379"/>
      <c r="ABO415" s="379"/>
      <c r="ABP415" s="379"/>
      <c r="ABQ415" s="379"/>
      <c r="ABR415" s="379"/>
      <c r="ABS415" s="379"/>
      <c r="ABT415" s="379"/>
      <c r="ABU415" s="379"/>
      <c r="ABV415" s="379"/>
      <c r="ABW415" s="379"/>
      <c r="ABX415" s="379"/>
      <c r="ABY415" s="379"/>
      <c r="ABZ415" s="379"/>
      <c r="ACA415" s="379"/>
      <c r="ACB415" s="379"/>
      <c r="ACC415" s="379"/>
      <c r="ACD415" s="379"/>
      <c r="ACE415" s="379"/>
      <c r="ACF415" s="379"/>
      <c r="ACG415" s="379"/>
      <c r="ACH415" s="379"/>
      <c r="ACI415" s="379"/>
      <c r="ACJ415" s="379"/>
      <c r="ACK415" s="379"/>
      <c r="ACL415" s="379"/>
      <c r="ACM415" s="379"/>
      <c r="ACN415" s="379"/>
      <c r="ACO415" s="379"/>
      <c r="ACP415" s="379"/>
      <c r="ACQ415" s="379"/>
      <c r="ACR415" s="379"/>
      <c r="ACS415" s="379"/>
      <c r="ACT415" s="379"/>
      <c r="ACU415" s="379"/>
      <c r="ACV415" s="379"/>
      <c r="ACW415" s="379"/>
      <c r="ACX415" s="379"/>
      <c r="ACY415" s="379"/>
      <c r="ACZ415" s="379"/>
      <c r="ADA415" s="379"/>
      <c r="ADB415" s="379"/>
      <c r="ADC415" s="379"/>
      <c r="ADD415" s="379"/>
      <c r="ADE415" s="379"/>
      <c r="ADF415" s="379"/>
      <c r="ADG415" s="379"/>
      <c r="ADH415" s="379"/>
      <c r="ADI415" s="379"/>
      <c r="ADJ415" s="379"/>
      <c r="ADK415" s="379"/>
      <c r="ADL415" s="379"/>
      <c r="ADM415" s="379"/>
      <c r="ADN415" s="379"/>
      <c r="ADO415" s="379"/>
      <c r="ADP415" s="379"/>
      <c r="ADQ415" s="379"/>
      <c r="ADR415" s="379"/>
      <c r="ADS415" s="379"/>
      <c r="ADT415" s="379"/>
      <c r="ADU415" s="379"/>
      <c r="ADV415" s="379"/>
      <c r="ADW415" s="379"/>
      <c r="ADX415" s="379"/>
      <c r="ADY415" s="379"/>
      <c r="ADZ415" s="379"/>
      <c r="AEA415" s="379"/>
      <c r="AEB415" s="379"/>
      <c r="AEC415" s="379"/>
      <c r="AED415" s="379"/>
      <c r="AEE415" s="379"/>
      <c r="AEF415" s="379"/>
      <c r="AEG415" s="379"/>
      <c r="AEH415" s="379"/>
      <c r="AEI415" s="379"/>
      <c r="AEJ415" s="379"/>
      <c r="AEK415" s="379"/>
      <c r="AEL415" s="379"/>
      <c r="AEM415" s="379"/>
      <c r="AEN415" s="379"/>
      <c r="AEO415" s="379"/>
      <c r="AEP415" s="379"/>
      <c r="AEQ415" s="379"/>
      <c r="AER415" s="379"/>
      <c r="AES415" s="379"/>
      <c r="AET415" s="379"/>
      <c r="AEU415" s="379"/>
      <c r="AEV415" s="379"/>
      <c r="AEW415" s="379"/>
      <c r="AEX415" s="379"/>
      <c r="AEY415" s="379"/>
      <c r="AEZ415" s="379"/>
      <c r="AFA415" s="379"/>
      <c r="AFB415" s="379"/>
      <c r="AFC415" s="379"/>
      <c r="AFD415" s="379"/>
      <c r="AFE415" s="379"/>
      <c r="AFF415" s="379"/>
      <c r="AFG415" s="379"/>
      <c r="AFH415" s="379"/>
      <c r="AFI415" s="379"/>
      <c r="AFJ415" s="379"/>
      <c r="AFK415" s="379"/>
      <c r="AFL415" s="379"/>
      <c r="AFM415" s="379"/>
      <c r="AFN415" s="379"/>
      <c r="AFO415" s="379"/>
      <c r="AFP415" s="379"/>
      <c r="AFQ415" s="379"/>
      <c r="AFR415" s="379"/>
      <c r="AFS415" s="379"/>
      <c r="AFT415" s="379"/>
      <c r="AFU415" s="379"/>
      <c r="AFV415" s="379"/>
      <c r="AFW415" s="379"/>
      <c r="AFX415" s="379"/>
      <c r="AFY415" s="379"/>
      <c r="AFZ415" s="379"/>
      <c r="AGA415" s="379"/>
      <c r="AGB415" s="379"/>
      <c r="AGC415" s="379"/>
      <c r="AGD415" s="379"/>
      <c r="AGE415" s="379"/>
      <c r="AGF415" s="379"/>
      <c r="AGG415" s="379"/>
      <c r="AGH415" s="379"/>
      <c r="AGI415" s="379"/>
      <c r="AGJ415" s="379"/>
      <c r="AGK415" s="379"/>
      <c r="AGL415" s="379"/>
      <c r="AGM415" s="379"/>
      <c r="AGN415" s="379"/>
      <c r="AGO415" s="379"/>
      <c r="AGP415" s="379"/>
      <c r="AGQ415" s="379"/>
      <c r="AGR415" s="379"/>
      <c r="AGS415" s="379"/>
      <c r="AGT415" s="379"/>
      <c r="AGU415" s="379"/>
      <c r="AGV415" s="379"/>
      <c r="AGW415" s="379"/>
      <c r="AGX415" s="379"/>
      <c r="AGY415" s="379"/>
      <c r="AGZ415" s="379"/>
      <c r="AHA415" s="379"/>
      <c r="AHB415" s="379"/>
      <c r="AHC415" s="379"/>
      <c r="AHD415" s="379"/>
      <c r="AHE415" s="379"/>
      <c r="AHF415" s="379"/>
      <c r="AHG415" s="379"/>
      <c r="AHH415" s="379"/>
      <c r="AHI415" s="379"/>
      <c r="AHJ415" s="379"/>
      <c r="AHK415" s="379"/>
      <c r="AHL415" s="379"/>
      <c r="AHM415" s="379"/>
      <c r="AHN415" s="379"/>
      <c r="AHO415" s="379"/>
      <c r="AHP415" s="379"/>
      <c r="AHQ415" s="379"/>
      <c r="AHR415" s="379"/>
      <c r="AHS415" s="379"/>
      <c r="AHT415" s="379"/>
      <c r="AHU415" s="379"/>
      <c r="AHV415" s="379"/>
      <c r="AHW415" s="379"/>
      <c r="AHX415" s="379"/>
      <c r="AHY415" s="379"/>
      <c r="AHZ415" s="379"/>
      <c r="AIA415" s="379"/>
      <c r="AIB415" s="379"/>
      <c r="AIC415" s="379"/>
      <c r="AID415" s="379"/>
      <c r="AIE415" s="379"/>
      <c r="AIF415" s="379"/>
      <c r="AIG415" s="379"/>
      <c r="AIH415" s="379"/>
      <c r="AII415" s="379"/>
      <c r="AIJ415" s="379"/>
      <c r="AIK415" s="379"/>
      <c r="AIL415" s="379"/>
      <c r="AIM415" s="379"/>
      <c r="AIN415" s="379"/>
      <c r="AIO415" s="379"/>
      <c r="AIP415" s="379"/>
      <c r="AIQ415" s="379"/>
      <c r="AIR415" s="379"/>
      <c r="AIS415" s="379"/>
      <c r="AIT415" s="379"/>
      <c r="AIU415" s="379"/>
      <c r="AIV415" s="379"/>
      <c r="AIW415" s="379"/>
      <c r="AIX415" s="379"/>
      <c r="AIY415" s="379"/>
      <c r="AIZ415" s="379"/>
      <c r="AJA415" s="379"/>
      <c r="AJB415" s="379"/>
      <c r="AJC415" s="379"/>
      <c r="AJD415" s="379"/>
      <c r="AJE415" s="379"/>
      <c r="AJF415" s="379"/>
      <c r="AJG415" s="379"/>
      <c r="AJH415" s="379"/>
      <c r="AJI415" s="379"/>
      <c r="AJJ415" s="379"/>
      <c r="AJK415" s="379"/>
      <c r="AJL415" s="379"/>
      <c r="AJM415" s="379"/>
      <c r="AJN415" s="379"/>
      <c r="AJO415" s="379"/>
      <c r="AJP415" s="379"/>
      <c r="AJQ415" s="379"/>
      <c r="AJR415" s="379"/>
      <c r="AJS415" s="379"/>
      <c r="AJT415" s="379"/>
      <c r="AJU415" s="379"/>
      <c r="AJV415" s="379"/>
      <c r="AJW415" s="379"/>
      <c r="AJX415" s="379"/>
      <c r="AJY415" s="379"/>
      <c r="AJZ415" s="379"/>
      <c r="AKA415" s="379"/>
      <c r="AKB415" s="379"/>
      <c r="AKC415" s="379"/>
      <c r="AKD415" s="379"/>
      <c r="AKE415" s="379"/>
      <c r="AKF415" s="379"/>
      <c r="AKG415" s="379"/>
      <c r="AKH415" s="379"/>
      <c r="AKI415" s="379"/>
      <c r="AKJ415" s="379"/>
      <c r="AKK415" s="379"/>
      <c r="AKL415" s="379"/>
      <c r="AKM415" s="379"/>
      <c r="AKN415" s="379"/>
      <c r="AKO415" s="379"/>
      <c r="AKP415" s="379"/>
      <c r="AKQ415" s="379"/>
      <c r="AKR415" s="379"/>
      <c r="AKS415" s="379"/>
      <c r="AKT415" s="379"/>
      <c r="AKU415" s="379"/>
      <c r="AKV415" s="379"/>
      <c r="AKW415" s="379"/>
      <c r="AKX415" s="379"/>
      <c r="AKY415" s="379"/>
      <c r="AKZ415" s="379"/>
      <c r="ALA415" s="379"/>
      <c r="ALB415" s="379"/>
      <c r="ALC415" s="379"/>
      <c r="ALD415" s="379"/>
      <c r="ALE415" s="379"/>
      <c r="ALF415" s="379"/>
      <c r="ALG415" s="379"/>
      <c r="ALH415" s="379"/>
      <c r="ALI415" s="379"/>
      <c r="ALJ415" s="379"/>
      <c r="ALK415" s="379"/>
      <c r="ALL415" s="379"/>
      <c r="ALM415" s="379"/>
      <c r="ALN415" s="379"/>
      <c r="ALO415" s="379"/>
      <c r="ALP415" s="379"/>
      <c r="ALQ415" s="379"/>
      <c r="ALR415" s="379"/>
      <c r="ALS415" s="379"/>
      <c r="ALT415" s="379"/>
      <c r="ALU415" s="379"/>
      <c r="ALV415" s="379"/>
      <c r="ALW415" s="379"/>
      <c r="ALX415" s="379"/>
      <c r="ALY415" s="379"/>
      <c r="ALZ415" s="379"/>
      <c r="AMA415" s="379"/>
      <c r="AMB415" s="379"/>
      <c r="AMC415" s="379"/>
      <c r="AMD415" s="379"/>
      <c r="AME415" s="379"/>
      <c r="AMF415" s="379"/>
      <c r="AMG415" s="379"/>
      <c r="AMH415" s="379"/>
      <c r="AMI415" s="379"/>
      <c r="AMJ415" s="379"/>
      <c r="AMK415" s="379"/>
      <c r="AML415" s="379"/>
      <c r="AMM415" s="379"/>
      <c r="AMN415" s="379"/>
      <c r="AMO415" s="379"/>
      <c r="AMP415" s="379"/>
      <c r="AMQ415" s="379"/>
      <c r="AMR415" s="379"/>
      <c r="AMS415" s="379"/>
      <c r="AMT415" s="379"/>
      <c r="AMU415" s="379"/>
      <c r="AMV415" s="379"/>
      <c r="AMW415" s="379"/>
      <c r="AMX415" s="379"/>
      <c r="AMY415" s="379"/>
      <c r="AMZ415" s="379"/>
      <c r="ANA415" s="379"/>
      <c r="ANB415" s="379"/>
      <c r="ANC415" s="379"/>
      <c r="AND415" s="379"/>
      <c r="ANE415" s="379"/>
      <c r="ANF415" s="379"/>
      <c r="ANG415" s="379"/>
      <c r="ANH415" s="379"/>
    </row>
    <row r="416" spans="1:1048" s="343" customFormat="1" ht="13.2" x14ac:dyDescent="0.25">
      <c r="A416" s="375">
        <v>45943</v>
      </c>
      <c r="B416" s="373">
        <v>0</v>
      </c>
      <c r="C416" s="373">
        <v>0.183</v>
      </c>
      <c r="D416" s="387">
        <v>6.2E-2</v>
      </c>
      <c r="E416" s="468">
        <v>7.5999999999999998E-2</v>
      </c>
      <c r="F416" s="481">
        <v>45974</v>
      </c>
      <c r="G416" s="474">
        <v>0.3</v>
      </c>
      <c r="H416" s="475">
        <v>0.113</v>
      </c>
      <c r="I416" s="475">
        <v>0.14000000000000001</v>
      </c>
      <c r="J416" s="484">
        <v>6.8000000000000005E-2</v>
      </c>
      <c r="K416" s="408">
        <v>46004</v>
      </c>
      <c r="L416" s="406">
        <v>0</v>
      </c>
      <c r="M416" s="406">
        <v>0.17399999999999999</v>
      </c>
      <c r="N416" s="406">
        <v>0.10100000000000001</v>
      </c>
      <c r="O416" s="464">
        <v>0.10100000000000001</v>
      </c>
      <c r="P416" s="492">
        <v>46035</v>
      </c>
      <c r="Q416" s="451">
        <v>0</v>
      </c>
      <c r="R416" s="451">
        <v>0.158</v>
      </c>
      <c r="S416" s="451">
        <v>0.184</v>
      </c>
      <c r="T416" s="537">
        <v>9.4E-2</v>
      </c>
      <c r="U416" s="541">
        <v>46066</v>
      </c>
      <c r="V416" s="440">
        <v>15.4</v>
      </c>
      <c r="W416" s="440">
        <v>7.8869999999999996</v>
      </c>
      <c r="X416" s="531">
        <v>8.3000000000000004E-2</v>
      </c>
      <c r="Y416" s="568">
        <v>3.7999999999999999E-2</v>
      </c>
      <c r="Z416" s="438">
        <v>46094</v>
      </c>
      <c r="AA416" s="441">
        <v>0</v>
      </c>
      <c r="AB416" s="442">
        <v>1.379</v>
      </c>
      <c r="AC416" s="442">
        <v>0.79300000000000004</v>
      </c>
      <c r="AD416" s="455">
        <v>0.96299999999999997</v>
      </c>
      <c r="AE416" s="570"/>
      <c r="AF416" s="447"/>
      <c r="AG416" s="453"/>
      <c r="AH416" s="587"/>
      <c r="AI416" s="587"/>
      <c r="AJ416" s="443"/>
      <c r="AK416" s="444"/>
      <c r="AL416" s="445"/>
      <c r="AM416" s="445"/>
      <c r="AN416" s="445"/>
      <c r="AO416" s="446"/>
      <c r="AP416" s="447"/>
      <c r="AQ416" s="448"/>
      <c r="AR416" s="453"/>
      <c r="AS416" s="617"/>
      <c r="AT416" s="449"/>
      <c r="AU416" s="430"/>
      <c r="AV416" s="431"/>
      <c r="AW416" s="431"/>
      <c r="AX416" s="452"/>
      <c r="AY416" s="439"/>
      <c r="AZ416" s="381"/>
      <c r="BA416" s="381"/>
      <c r="BB416" s="383"/>
      <c r="BC416" s="383"/>
      <c r="BD416" s="449"/>
      <c r="BE416" s="430"/>
      <c r="BF416" s="441"/>
      <c r="BG416" s="441"/>
      <c r="BH416" s="624"/>
      <c r="BI416" s="379"/>
      <c r="BJ416" s="379"/>
      <c r="BK416" s="379"/>
      <c r="BL416" s="380"/>
      <c r="BM416" s="379"/>
      <c r="BN416" s="379"/>
      <c r="BO416" s="379"/>
      <c r="BP416" s="379"/>
      <c r="BQ416" s="379"/>
      <c r="BR416" s="379"/>
      <c r="BS416" s="379"/>
      <c r="BT416" s="379"/>
      <c r="BU416" s="379"/>
      <c r="BV416" s="379"/>
      <c r="BW416" s="379"/>
      <c r="BX416" s="379"/>
      <c r="BY416" s="379"/>
      <c r="BZ416" s="379"/>
      <c r="CA416" s="379"/>
      <c r="CB416" s="379"/>
      <c r="CC416" s="379"/>
      <c r="CD416" s="379"/>
      <c r="CE416" s="379"/>
      <c r="CF416" s="379"/>
      <c r="CG416" s="379"/>
      <c r="CH416" s="379"/>
      <c r="CI416" s="379"/>
      <c r="CJ416" s="379"/>
      <c r="CK416" s="379"/>
      <c r="CL416" s="379"/>
      <c r="CM416" s="379"/>
      <c r="CN416" s="379"/>
      <c r="CO416" s="379"/>
      <c r="CP416" s="379"/>
      <c r="CQ416" s="379"/>
      <c r="CR416" s="379"/>
      <c r="CS416" s="379"/>
      <c r="CT416" s="379"/>
      <c r="CU416" s="379"/>
      <c r="CV416" s="379"/>
      <c r="CW416" s="379"/>
      <c r="CX416" s="379"/>
      <c r="CY416" s="379"/>
      <c r="CZ416" s="379"/>
      <c r="DA416" s="379"/>
      <c r="DB416" s="379"/>
      <c r="DC416" s="379"/>
      <c r="DD416" s="379"/>
      <c r="DE416" s="379"/>
      <c r="DF416" s="379"/>
      <c r="DG416" s="379"/>
      <c r="DH416" s="379"/>
      <c r="DI416" s="379"/>
      <c r="DJ416" s="379"/>
      <c r="DK416" s="379"/>
      <c r="DL416" s="379"/>
      <c r="DM416" s="379"/>
      <c r="DN416" s="379"/>
      <c r="DO416" s="379"/>
      <c r="DP416" s="379"/>
      <c r="DQ416" s="379"/>
      <c r="DR416" s="379"/>
      <c r="DS416" s="379"/>
      <c r="DT416" s="379"/>
      <c r="DU416" s="379"/>
      <c r="DV416" s="379"/>
      <c r="DW416" s="379"/>
      <c r="DX416" s="379"/>
      <c r="DY416" s="379"/>
      <c r="DZ416" s="379"/>
      <c r="EA416" s="379"/>
      <c r="EB416" s="379"/>
      <c r="EC416" s="379"/>
      <c r="ED416" s="379"/>
      <c r="EE416" s="379"/>
      <c r="EF416" s="379"/>
      <c r="EG416" s="379"/>
      <c r="EH416" s="379"/>
      <c r="EI416" s="379"/>
      <c r="EJ416" s="379"/>
      <c r="EK416" s="379"/>
      <c r="EL416" s="379"/>
      <c r="EM416" s="379"/>
      <c r="EN416" s="379"/>
      <c r="EO416" s="379"/>
      <c r="EP416" s="379"/>
      <c r="EQ416" s="379"/>
      <c r="ER416" s="379"/>
      <c r="ES416" s="379"/>
      <c r="ET416" s="379"/>
      <c r="EU416" s="379"/>
      <c r="EV416" s="379"/>
      <c r="EW416" s="379"/>
      <c r="EX416" s="379"/>
      <c r="EY416" s="379"/>
      <c r="EZ416" s="379"/>
      <c r="FA416" s="379"/>
      <c r="FB416" s="379"/>
      <c r="FC416" s="379"/>
      <c r="FD416" s="379"/>
      <c r="FE416" s="379"/>
      <c r="FF416" s="379"/>
      <c r="FG416" s="379"/>
      <c r="FH416" s="379"/>
      <c r="FI416" s="379"/>
      <c r="FJ416" s="379"/>
      <c r="FK416" s="379"/>
      <c r="FL416" s="379"/>
      <c r="FM416" s="379"/>
      <c r="FN416" s="379"/>
      <c r="FO416" s="379"/>
      <c r="FP416" s="379"/>
      <c r="FQ416" s="379"/>
      <c r="FR416" s="379"/>
      <c r="FS416" s="379"/>
      <c r="FT416" s="379"/>
      <c r="FU416" s="379"/>
      <c r="FV416" s="379"/>
      <c r="FW416" s="379"/>
      <c r="FX416" s="379"/>
      <c r="FY416" s="379"/>
      <c r="FZ416" s="379"/>
      <c r="GA416" s="379"/>
      <c r="GB416" s="379"/>
      <c r="GC416" s="379"/>
      <c r="GD416" s="379"/>
      <c r="GE416" s="379"/>
      <c r="GF416" s="379"/>
      <c r="GG416" s="379"/>
      <c r="GH416" s="379"/>
      <c r="GI416" s="379"/>
      <c r="GJ416" s="379"/>
      <c r="GK416" s="379"/>
      <c r="GL416" s="379"/>
      <c r="GM416" s="379"/>
      <c r="GN416" s="379"/>
      <c r="GO416" s="379"/>
      <c r="GP416" s="379"/>
      <c r="GQ416" s="379"/>
      <c r="GR416" s="379"/>
      <c r="GS416" s="379"/>
      <c r="GT416" s="379"/>
      <c r="GU416" s="379"/>
      <c r="GV416" s="379"/>
      <c r="GW416" s="379"/>
      <c r="GX416" s="379"/>
      <c r="GY416" s="379"/>
      <c r="GZ416" s="379"/>
      <c r="HA416" s="379"/>
      <c r="HB416" s="379"/>
      <c r="HC416" s="379"/>
      <c r="HD416" s="379"/>
      <c r="HE416" s="379"/>
      <c r="HF416" s="379"/>
      <c r="HG416" s="379"/>
      <c r="HH416" s="379"/>
      <c r="HI416" s="379"/>
      <c r="HJ416" s="379"/>
      <c r="HK416" s="379"/>
      <c r="HL416" s="379"/>
      <c r="HM416" s="379"/>
      <c r="HN416" s="379"/>
      <c r="HO416" s="379"/>
      <c r="HP416" s="379"/>
      <c r="HQ416" s="379"/>
      <c r="HR416" s="379"/>
      <c r="HS416" s="379"/>
      <c r="HT416" s="379"/>
      <c r="HU416" s="379"/>
      <c r="HV416" s="379"/>
      <c r="HW416" s="379"/>
      <c r="HX416" s="379"/>
      <c r="HY416" s="379"/>
      <c r="HZ416" s="379"/>
      <c r="IA416" s="379"/>
      <c r="IB416" s="379"/>
      <c r="IC416" s="379"/>
      <c r="ID416" s="379"/>
      <c r="IE416" s="379"/>
      <c r="IF416" s="379"/>
      <c r="IG416" s="379"/>
      <c r="IH416" s="379"/>
      <c r="II416" s="379"/>
      <c r="IJ416" s="379"/>
      <c r="IK416" s="379"/>
      <c r="IL416" s="379"/>
      <c r="IM416" s="379"/>
      <c r="IN416" s="379"/>
      <c r="IO416" s="379"/>
      <c r="IP416" s="379"/>
      <c r="IQ416" s="379"/>
      <c r="IR416" s="379"/>
      <c r="IS416" s="379"/>
      <c r="IT416" s="379"/>
      <c r="IU416" s="379"/>
      <c r="IV416" s="379"/>
      <c r="IW416" s="379"/>
      <c r="IX416" s="379"/>
      <c r="IY416" s="379"/>
      <c r="IZ416" s="379"/>
      <c r="JA416" s="379"/>
      <c r="JB416" s="379"/>
      <c r="JC416" s="379"/>
      <c r="JD416" s="379"/>
      <c r="JE416" s="379"/>
      <c r="JF416" s="379"/>
      <c r="JG416" s="379"/>
      <c r="JH416" s="379"/>
      <c r="JI416" s="379"/>
      <c r="JJ416" s="379"/>
      <c r="JK416" s="379"/>
      <c r="JL416" s="379"/>
      <c r="JM416" s="379"/>
      <c r="JN416" s="379"/>
      <c r="JO416" s="379"/>
      <c r="JP416" s="379"/>
      <c r="JQ416" s="379"/>
      <c r="JR416" s="379"/>
      <c r="JS416" s="379"/>
      <c r="JT416" s="379"/>
      <c r="JU416" s="379"/>
      <c r="JV416" s="379"/>
      <c r="JW416" s="379"/>
      <c r="JX416" s="379"/>
      <c r="JY416" s="379"/>
      <c r="JZ416" s="379"/>
      <c r="KA416" s="379"/>
      <c r="KB416" s="379"/>
      <c r="KC416" s="379"/>
      <c r="KD416" s="379"/>
      <c r="KE416" s="379"/>
      <c r="KF416" s="379"/>
      <c r="KG416" s="379"/>
      <c r="KH416" s="379"/>
      <c r="KI416" s="379"/>
      <c r="KJ416" s="379"/>
      <c r="KK416" s="379"/>
      <c r="KL416" s="379"/>
      <c r="KM416" s="379"/>
      <c r="KN416" s="379"/>
      <c r="KO416" s="379"/>
      <c r="KP416" s="379"/>
      <c r="KQ416" s="379"/>
      <c r="KR416" s="379"/>
      <c r="KS416" s="379"/>
      <c r="KT416" s="379"/>
      <c r="KU416" s="379"/>
      <c r="KV416" s="379"/>
      <c r="KW416" s="379"/>
      <c r="KX416" s="379"/>
      <c r="KY416" s="379"/>
      <c r="KZ416" s="379"/>
      <c r="LA416" s="379"/>
      <c r="LB416" s="379"/>
      <c r="LC416" s="379"/>
      <c r="LD416" s="379"/>
      <c r="LE416" s="379"/>
      <c r="LF416" s="379"/>
      <c r="LG416" s="379"/>
      <c r="LH416" s="379"/>
      <c r="LI416" s="379"/>
      <c r="LJ416" s="379"/>
      <c r="LK416" s="379"/>
      <c r="LL416" s="379"/>
      <c r="LM416" s="379"/>
      <c r="LN416" s="379"/>
      <c r="LO416" s="379"/>
      <c r="LP416" s="379"/>
      <c r="LQ416" s="379"/>
      <c r="LR416" s="379"/>
      <c r="LS416" s="379"/>
      <c r="LT416" s="379"/>
      <c r="LU416" s="379"/>
      <c r="LV416" s="379"/>
      <c r="LW416" s="379"/>
      <c r="LX416" s="379"/>
      <c r="LY416" s="379"/>
      <c r="LZ416" s="379"/>
      <c r="MA416" s="379"/>
      <c r="MB416" s="379"/>
      <c r="MC416" s="379"/>
      <c r="MD416" s="379"/>
      <c r="ME416" s="379"/>
      <c r="MF416" s="379"/>
      <c r="MG416" s="379"/>
      <c r="MH416" s="379"/>
      <c r="MI416" s="379"/>
      <c r="MJ416" s="379"/>
      <c r="MK416" s="379"/>
      <c r="ML416" s="379"/>
      <c r="MM416" s="379"/>
      <c r="MN416" s="379"/>
      <c r="MO416" s="379"/>
      <c r="MP416" s="379"/>
      <c r="MQ416" s="379"/>
      <c r="MR416" s="379"/>
      <c r="MS416" s="379"/>
      <c r="MT416" s="379"/>
      <c r="MU416" s="379"/>
      <c r="MV416" s="379"/>
      <c r="MW416" s="379"/>
      <c r="MX416" s="379"/>
      <c r="MY416" s="379"/>
      <c r="MZ416" s="379"/>
      <c r="NA416" s="379"/>
      <c r="NB416" s="379"/>
      <c r="NC416" s="379"/>
      <c r="ND416" s="379"/>
      <c r="NE416" s="379"/>
      <c r="NF416" s="379"/>
      <c r="NG416" s="379"/>
      <c r="NH416" s="379"/>
      <c r="NI416" s="379"/>
      <c r="NJ416" s="379"/>
      <c r="NK416" s="379"/>
      <c r="NL416" s="379"/>
      <c r="NM416" s="379"/>
      <c r="NN416" s="379"/>
      <c r="NO416" s="379"/>
      <c r="NP416" s="379"/>
      <c r="NQ416" s="379"/>
      <c r="NR416" s="379"/>
      <c r="NS416" s="379"/>
      <c r="NT416" s="379"/>
      <c r="NU416" s="379"/>
      <c r="NV416" s="379"/>
      <c r="NW416" s="379"/>
      <c r="NX416" s="379"/>
      <c r="NY416" s="379"/>
      <c r="NZ416" s="379"/>
      <c r="OA416" s="379"/>
      <c r="OB416" s="379"/>
      <c r="OC416" s="379"/>
      <c r="OD416" s="379"/>
      <c r="OE416" s="379"/>
      <c r="OF416" s="379"/>
      <c r="OG416" s="379"/>
      <c r="OH416" s="379"/>
      <c r="OI416" s="379"/>
      <c r="OJ416" s="379"/>
      <c r="OK416" s="379"/>
      <c r="OL416" s="379"/>
      <c r="OM416" s="379"/>
      <c r="ON416" s="379"/>
      <c r="OO416" s="379"/>
      <c r="OP416" s="379"/>
      <c r="OQ416" s="379"/>
      <c r="OR416" s="379"/>
      <c r="OS416" s="379"/>
      <c r="OT416" s="379"/>
      <c r="OU416" s="379"/>
      <c r="OV416" s="379"/>
      <c r="OW416" s="379"/>
      <c r="OX416" s="379"/>
      <c r="OY416" s="379"/>
      <c r="OZ416" s="379"/>
      <c r="PA416" s="379"/>
      <c r="PB416" s="379"/>
      <c r="PC416" s="379"/>
      <c r="PD416" s="379"/>
      <c r="PE416" s="379"/>
      <c r="PF416" s="379"/>
      <c r="PG416" s="379"/>
      <c r="PH416" s="379"/>
      <c r="PI416" s="379"/>
      <c r="PJ416" s="379"/>
      <c r="PK416" s="379"/>
      <c r="PL416" s="379"/>
      <c r="PM416" s="379"/>
      <c r="PN416" s="379"/>
      <c r="PO416" s="379"/>
      <c r="PP416" s="379"/>
      <c r="PQ416" s="379"/>
      <c r="PR416" s="379"/>
      <c r="PS416" s="379"/>
      <c r="PT416" s="379"/>
      <c r="PU416" s="379"/>
      <c r="PV416" s="379"/>
      <c r="PW416" s="379"/>
      <c r="PX416" s="379"/>
      <c r="PY416" s="379"/>
      <c r="PZ416" s="379"/>
      <c r="QA416" s="379"/>
      <c r="QB416" s="379"/>
      <c r="QC416" s="379"/>
      <c r="QD416" s="379"/>
      <c r="QE416" s="379"/>
      <c r="QF416" s="379"/>
      <c r="QG416" s="379"/>
      <c r="QH416" s="379"/>
      <c r="QI416" s="379"/>
      <c r="QJ416" s="379"/>
      <c r="QK416" s="379"/>
      <c r="QL416" s="379"/>
      <c r="QM416" s="379"/>
      <c r="QN416" s="379"/>
      <c r="QO416" s="379"/>
      <c r="QP416" s="379"/>
      <c r="QQ416" s="379"/>
      <c r="QR416" s="379"/>
      <c r="QS416" s="379"/>
      <c r="QT416" s="379"/>
      <c r="QU416" s="379"/>
      <c r="QV416" s="379"/>
      <c r="QW416" s="379"/>
      <c r="QX416" s="379"/>
      <c r="QY416" s="379"/>
      <c r="QZ416" s="379"/>
      <c r="RA416" s="379"/>
      <c r="RB416" s="379"/>
      <c r="RC416" s="379"/>
      <c r="RD416" s="379"/>
      <c r="RE416" s="379"/>
      <c r="RF416" s="379"/>
      <c r="RG416" s="379"/>
      <c r="RH416" s="379"/>
      <c r="RI416" s="379"/>
      <c r="RJ416" s="379"/>
      <c r="RK416" s="379"/>
      <c r="RL416" s="379"/>
      <c r="RM416" s="379"/>
      <c r="RN416" s="379"/>
      <c r="RO416" s="379"/>
      <c r="RP416" s="379"/>
      <c r="RQ416" s="379"/>
      <c r="RR416" s="379"/>
      <c r="RS416" s="379"/>
      <c r="RT416" s="379"/>
      <c r="RU416" s="379"/>
      <c r="RV416" s="379"/>
      <c r="RW416" s="379"/>
      <c r="RX416" s="379"/>
      <c r="RY416" s="379"/>
      <c r="RZ416" s="379"/>
      <c r="SA416" s="379"/>
      <c r="SB416" s="379"/>
      <c r="SC416" s="379"/>
      <c r="SD416" s="379"/>
      <c r="SE416" s="379"/>
      <c r="SF416" s="379"/>
      <c r="SG416" s="379"/>
      <c r="SH416" s="379"/>
      <c r="SI416" s="379"/>
      <c r="SJ416" s="379"/>
      <c r="SK416" s="379"/>
      <c r="SL416" s="379"/>
      <c r="SM416" s="379"/>
      <c r="SN416" s="379"/>
      <c r="SO416" s="379"/>
      <c r="SP416" s="379"/>
      <c r="SQ416" s="379"/>
      <c r="SR416" s="379"/>
      <c r="SS416" s="379"/>
      <c r="ST416" s="379"/>
      <c r="SU416" s="379"/>
      <c r="SV416" s="379"/>
      <c r="SW416" s="379"/>
      <c r="SX416" s="379"/>
      <c r="SY416" s="379"/>
      <c r="SZ416" s="379"/>
      <c r="TA416" s="379"/>
      <c r="TB416" s="379"/>
      <c r="TC416" s="379"/>
      <c r="TD416" s="379"/>
      <c r="TE416" s="379"/>
      <c r="TF416" s="379"/>
      <c r="TG416" s="379"/>
      <c r="TH416" s="379"/>
      <c r="TI416" s="379"/>
      <c r="TJ416" s="379"/>
      <c r="TK416" s="379"/>
      <c r="TL416" s="379"/>
      <c r="TM416" s="379"/>
      <c r="TN416" s="379"/>
      <c r="TO416" s="379"/>
      <c r="TP416" s="379"/>
      <c r="TQ416" s="379"/>
      <c r="TR416" s="379"/>
      <c r="TS416" s="379"/>
      <c r="TT416" s="379"/>
      <c r="TU416" s="379"/>
      <c r="TV416" s="379"/>
      <c r="TW416" s="379"/>
      <c r="TX416" s="379"/>
      <c r="TY416" s="379"/>
      <c r="TZ416" s="379"/>
      <c r="UA416" s="379"/>
      <c r="UB416" s="379"/>
      <c r="UC416" s="379"/>
      <c r="UD416" s="379"/>
      <c r="UE416" s="379"/>
      <c r="UF416" s="379"/>
      <c r="UG416" s="379"/>
      <c r="UH416" s="379"/>
      <c r="UI416" s="379"/>
      <c r="UJ416" s="379"/>
      <c r="UK416" s="379"/>
      <c r="UL416" s="379"/>
      <c r="UM416" s="379"/>
      <c r="UN416" s="379"/>
      <c r="UO416" s="379"/>
      <c r="UP416" s="379"/>
      <c r="UQ416" s="379"/>
      <c r="UR416" s="379"/>
      <c r="US416" s="379"/>
      <c r="UT416" s="379"/>
      <c r="UU416" s="379"/>
      <c r="UV416" s="379"/>
      <c r="UW416" s="379"/>
      <c r="UX416" s="379"/>
      <c r="UY416" s="379"/>
      <c r="UZ416" s="379"/>
      <c r="VA416" s="379"/>
      <c r="VB416" s="379"/>
      <c r="VC416" s="379"/>
      <c r="VD416" s="379"/>
      <c r="VE416" s="379"/>
      <c r="VF416" s="379"/>
      <c r="VG416" s="379"/>
      <c r="VH416" s="379"/>
      <c r="VI416" s="379"/>
      <c r="VJ416" s="379"/>
      <c r="VK416" s="379"/>
      <c r="VL416" s="379"/>
      <c r="VM416" s="379"/>
      <c r="VN416" s="379"/>
      <c r="VO416" s="379"/>
      <c r="VP416" s="379"/>
      <c r="VQ416" s="379"/>
      <c r="VR416" s="379"/>
      <c r="VS416" s="379"/>
      <c r="VT416" s="379"/>
      <c r="VU416" s="379"/>
      <c r="VV416" s="379"/>
      <c r="VW416" s="379"/>
      <c r="VX416" s="379"/>
      <c r="VY416" s="379"/>
      <c r="VZ416" s="379"/>
      <c r="WA416" s="379"/>
      <c r="WB416" s="379"/>
      <c r="WC416" s="379"/>
      <c r="WD416" s="379"/>
      <c r="WE416" s="379"/>
      <c r="WF416" s="379"/>
      <c r="WG416" s="379"/>
      <c r="WH416" s="379"/>
      <c r="WI416" s="379"/>
      <c r="WJ416" s="379"/>
      <c r="WK416" s="379"/>
      <c r="WL416" s="379"/>
      <c r="WM416" s="379"/>
      <c r="WN416" s="379"/>
      <c r="WO416" s="379"/>
      <c r="WP416" s="379"/>
      <c r="WQ416" s="379"/>
      <c r="WR416" s="379"/>
      <c r="WS416" s="379"/>
      <c r="WT416" s="379"/>
      <c r="WU416" s="379"/>
      <c r="WV416" s="379"/>
      <c r="WW416" s="379"/>
      <c r="WX416" s="379"/>
      <c r="WY416" s="379"/>
      <c r="WZ416" s="379"/>
      <c r="XA416" s="379"/>
      <c r="XB416" s="379"/>
      <c r="XC416" s="379"/>
      <c r="XD416" s="379"/>
      <c r="XE416" s="379"/>
      <c r="XF416" s="379"/>
      <c r="XG416" s="379"/>
      <c r="XH416" s="379"/>
      <c r="XI416" s="379"/>
      <c r="XJ416" s="379"/>
      <c r="XK416" s="379"/>
      <c r="XL416" s="379"/>
      <c r="XM416" s="379"/>
      <c r="XN416" s="379"/>
      <c r="XO416" s="379"/>
      <c r="XP416" s="379"/>
      <c r="XQ416" s="379"/>
      <c r="XR416" s="379"/>
      <c r="XS416" s="379"/>
      <c r="XT416" s="379"/>
      <c r="XU416" s="379"/>
      <c r="XV416" s="379"/>
      <c r="XW416" s="379"/>
      <c r="XX416" s="379"/>
      <c r="XY416" s="379"/>
      <c r="XZ416" s="379"/>
      <c r="YA416" s="379"/>
      <c r="YB416" s="379"/>
      <c r="YC416" s="379"/>
      <c r="YD416" s="379"/>
      <c r="YE416" s="379"/>
      <c r="YF416" s="379"/>
      <c r="YG416" s="379"/>
      <c r="YH416" s="379"/>
      <c r="YI416" s="379"/>
      <c r="YJ416" s="379"/>
      <c r="YK416" s="379"/>
      <c r="YL416" s="379"/>
      <c r="YM416" s="379"/>
      <c r="YN416" s="379"/>
      <c r="YO416" s="379"/>
      <c r="YP416" s="379"/>
      <c r="YQ416" s="379"/>
      <c r="YR416" s="379"/>
      <c r="YS416" s="379"/>
      <c r="YT416" s="379"/>
      <c r="YU416" s="379"/>
      <c r="YV416" s="379"/>
      <c r="YW416" s="379"/>
      <c r="YX416" s="379"/>
      <c r="YY416" s="379"/>
      <c r="YZ416" s="379"/>
      <c r="ZA416" s="379"/>
      <c r="ZB416" s="379"/>
      <c r="ZC416" s="379"/>
      <c r="ZD416" s="379"/>
      <c r="ZE416" s="379"/>
      <c r="ZF416" s="379"/>
      <c r="ZG416" s="379"/>
      <c r="ZH416" s="379"/>
      <c r="ZI416" s="379"/>
      <c r="ZJ416" s="379"/>
      <c r="ZK416" s="379"/>
      <c r="ZL416" s="379"/>
      <c r="ZM416" s="379"/>
      <c r="ZN416" s="379"/>
      <c r="ZO416" s="379"/>
      <c r="ZP416" s="379"/>
      <c r="ZQ416" s="379"/>
      <c r="ZR416" s="379"/>
      <c r="ZS416" s="379"/>
      <c r="ZT416" s="379"/>
      <c r="ZU416" s="379"/>
      <c r="ZV416" s="379"/>
      <c r="ZW416" s="379"/>
      <c r="ZX416" s="379"/>
      <c r="ZY416" s="379"/>
      <c r="ZZ416" s="379"/>
      <c r="AAA416" s="379"/>
      <c r="AAB416" s="379"/>
      <c r="AAC416" s="379"/>
      <c r="AAD416" s="379"/>
      <c r="AAE416" s="379"/>
      <c r="AAF416" s="379"/>
      <c r="AAG416" s="379"/>
      <c r="AAH416" s="379"/>
      <c r="AAI416" s="379"/>
      <c r="AAJ416" s="379"/>
      <c r="AAK416" s="379"/>
      <c r="AAL416" s="379"/>
      <c r="AAM416" s="379"/>
      <c r="AAN416" s="379"/>
      <c r="AAO416" s="379"/>
      <c r="AAP416" s="379"/>
      <c r="AAQ416" s="379"/>
      <c r="AAR416" s="379"/>
      <c r="AAS416" s="379"/>
      <c r="AAT416" s="379"/>
      <c r="AAU416" s="379"/>
      <c r="AAV416" s="379"/>
      <c r="AAW416" s="379"/>
      <c r="AAX416" s="379"/>
      <c r="AAY416" s="379"/>
      <c r="AAZ416" s="379"/>
      <c r="ABA416" s="379"/>
      <c r="ABB416" s="379"/>
      <c r="ABC416" s="379"/>
      <c r="ABD416" s="379"/>
      <c r="ABE416" s="379"/>
      <c r="ABF416" s="379"/>
      <c r="ABG416" s="379"/>
      <c r="ABH416" s="379"/>
      <c r="ABI416" s="379"/>
      <c r="ABJ416" s="379"/>
      <c r="ABK416" s="379"/>
      <c r="ABL416" s="379"/>
      <c r="ABM416" s="379"/>
      <c r="ABN416" s="379"/>
      <c r="ABO416" s="379"/>
      <c r="ABP416" s="379"/>
      <c r="ABQ416" s="379"/>
      <c r="ABR416" s="379"/>
      <c r="ABS416" s="379"/>
      <c r="ABT416" s="379"/>
      <c r="ABU416" s="379"/>
      <c r="ABV416" s="379"/>
      <c r="ABW416" s="379"/>
      <c r="ABX416" s="379"/>
      <c r="ABY416" s="379"/>
      <c r="ABZ416" s="379"/>
      <c r="ACA416" s="379"/>
      <c r="ACB416" s="379"/>
      <c r="ACC416" s="379"/>
      <c r="ACD416" s="379"/>
      <c r="ACE416" s="379"/>
      <c r="ACF416" s="379"/>
      <c r="ACG416" s="379"/>
      <c r="ACH416" s="379"/>
      <c r="ACI416" s="379"/>
      <c r="ACJ416" s="379"/>
      <c r="ACK416" s="379"/>
      <c r="ACL416" s="379"/>
      <c r="ACM416" s="379"/>
      <c r="ACN416" s="379"/>
      <c r="ACO416" s="379"/>
      <c r="ACP416" s="379"/>
      <c r="ACQ416" s="379"/>
      <c r="ACR416" s="379"/>
      <c r="ACS416" s="379"/>
      <c r="ACT416" s="379"/>
      <c r="ACU416" s="379"/>
      <c r="ACV416" s="379"/>
      <c r="ACW416" s="379"/>
      <c r="ACX416" s="379"/>
      <c r="ACY416" s="379"/>
      <c r="ACZ416" s="379"/>
      <c r="ADA416" s="379"/>
      <c r="ADB416" s="379"/>
      <c r="ADC416" s="379"/>
      <c r="ADD416" s="379"/>
      <c r="ADE416" s="379"/>
      <c r="ADF416" s="379"/>
      <c r="ADG416" s="379"/>
      <c r="ADH416" s="379"/>
      <c r="ADI416" s="379"/>
      <c r="ADJ416" s="379"/>
      <c r="ADK416" s="379"/>
      <c r="ADL416" s="379"/>
      <c r="ADM416" s="379"/>
      <c r="ADN416" s="379"/>
      <c r="ADO416" s="379"/>
      <c r="ADP416" s="379"/>
      <c r="ADQ416" s="379"/>
      <c r="ADR416" s="379"/>
      <c r="ADS416" s="379"/>
      <c r="ADT416" s="379"/>
      <c r="ADU416" s="379"/>
      <c r="ADV416" s="379"/>
      <c r="ADW416" s="379"/>
      <c r="ADX416" s="379"/>
      <c r="ADY416" s="379"/>
      <c r="ADZ416" s="379"/>
      <c r="AEA416" s="379"/>
      <c r="AEB416" s="379"/>
      <c r="AEC416" s="379"/>
      <c r="AED416" s="379"/>
      <c r="AEE416" s="379"/>
      <c r="AEF416" s="379"/>
      <c r="AEG416" s="379"/>
      <c r="AEH416" s="379"/>
      <c r="AEI416" s="379"/>
      <c r="AEJ416" s="379"/>
      <c r="AEK416" s="379"/>
      <c r="AEL416" s="379"/>
      <c r="AEM416" s="379"/>
      <c r="AEN416" s="379"/>
      <c r="AEO416" s="379"/>
      <c r="AEP416" s="379"/>
      <c r="AEQ416" s="379"/>
      <c r="AER416" s="379"/>
      <c r="AES416" s="379"/>
      <c r="AET416" s="379"/>
      <c r="AEU416" s="379"/>
      <c r="AEV416" s="379"/>
      <c r="AEW416" s="379"/>
      <c r="AEX416" s="379"/>
      <c r="AEY416" s="379"/>
      <c r="AEZ416" s="379"/>
      <c r="AFA416" s="379"/>
      <c r="AFB416" s="379"/>
      <c r="AFC416" s="379"/>
      <c r="AFD416" s="379"/>
      <c r="AFE416" s="379"/>
      <c r="AFF416" s="379"/>
      <c r="AFG416" s="379"/>
      <c r="AFH416" s="379"/>
      <c r="AFI416" s="379"/>
      <c r="AFJ416" s="379"/>
      <c r="AFK416" s="379"/>
      <c r="AFL416" s="379"/>
      <c r="AFM416" s="379"/>
      <c r="AFN416" s="379"/>
      <c r="AFO416" s="379"/>
      <c r="AFP416" s="379"/>
      <c r="AFQ416" s="379"/>
      <c r="AFR416" s="379"/>
      <c r="AFS416" s="379"/>
      <c r="AFT416" s="379"/>
      <c r="AFU416" s="379"/>
      <c r="AFV416" s="379"/>
      <c r="AFW416" s="379"/>
      <c r="AFX416" s="379"/>
      <c r="AFY416" s="379"/>
      <c r="AFZ416" s="379"/>
      <c r="AGA416" s="379"/>
      <c r="AGB416" s="379"/>
      <c r="AGC416" s="379"/>
      <c r="AGD416" s="379"/>
      <c r="AGE416" s="379"/>
      <c r="AGF416" s="379"/>
      <c r="AGG416" s="379"/>
      <c r="AGH416" s="379"/>
      <c r="AGI416" s="379"/>
      <c r="AGJ416" s="379"/>
      <c r="AGK416" s="379"/>
      <c r="AGL416" s="379"/>
      <c r="AGM416" s="379"/>
      <c r="AGN416" s="379"/>
      <c r="AGO416" s="379"/>
      <c r="AGP416" s="379"/>
      <c r="AGQ416" s="379"/>
      <c r="AGR416" s="379"/>
      <c r="AGS416" s="379"/>
      <c r="AGT416" s="379"/>
      <c r="AGU416" s="379"/>
      <c r="AGV416" s="379"/>
      <c r="AGW416" s="379"/>
      <c r="AGX416" s="379"/>
      <c r="AGY416" s="379"/>
      <c r="AGZ416" s="379"/>
      <c r="AHA416" s="379"/>
      <c r="AHB416" s="379"/>
      <c r="AHC416" s="379"/>
      <c r="AHD416" s="379"/>
      <c r="AHE416" s="379"/>
      <c r="AHF416" s="379"/>
      <c r="AHG416" s="379"/>
      <c r="AHH416" s="379"/>
      <c r="AHI416" s="379"/>
      <c r="AHJ416" s="379"/>
      <c r="AHK416" s="379"/>
      <c r="AHL416" s="379"/>
      <c r="AHM416" s="379"/>
      <c r="AHN416" s="379"/>
      <c r="AHO416" s="379"/>
      <c r="AHP416" s="379"/>
      <c r="AHQ416" s="379"/>
      <c r="AHR416" s="379"/>
      <c r="AHS416" s="379"/>
      <c r="AHT416" s="379"/>
      <c r="AHU416" s="379"/>
      <c r="AHV416" s="379"/>
      <c r="AHW416" s="379"/>
      <c r="AHX416" s="379"/>
      <c r="AHY416" s="379"/>
      <c r="AHZ416" s="379"/>
      <c r="AIA416" s="379"/>
      <c r="AIB416" s="379"/>
      <c r="AIC416" s="379"/>
      <c r="AID416" s="379"/>
      <c r="AIE416" s="379"/>
      <c r="AIF416" s="379"/>
      <c r="AIG416" s="379"/>
      <c r="AIH416" s="379"/>
      <c r="AII416" s="379"/>
      <c r="AIJ416" s="379"/>
      <c r="AIK416" s="379"/>
      <c r="AIL416" s="379"/>
      <c r="AIM416" s="379"/>
      <c r="AIN416" s="379"/>
      <c r="AIO416" s="379"/>
      <c r="AIP416" s="379"/>
      <c r="AIQ416" s="379"/>
      <c r="AIR416" s="379"/>
      <c r="AIS416" s="379"/>
      <c r="AIT416" s="379"/>
      <c r="AIU416" s="379"/>
      <c r="AIV416" s="379"/>
      <c r="AIW416" s="379"/>
      <c r="AIX416" s="379"/>
      <c r="AIY416" s="379"/>
      <c r="AIZ416" s="379"/>
      <c r="AJA416" s="379"/>
      <c r="AJB416" s="379"/>
      <c r="AJC416" s="379"/>
      <c r="AJD416" s="379"/>
      <c r="AJE416" s="379"/>
      <c r="AJF416" s="379"/>
      <c r="AJG416" s="379"/>
      <c r="AJH416" s="379"/>
      <c r="AJI416" s="379"/>
      <c r="AJJ416" s="379"/>
      <c r="AJK416" s="379"/>
      <c r="AJL416" s="379"/>
      <c r="AJM416" s="379"/>
      <c r="AJN416" s="379"/>
      <c r="AJO416" s="379"/>
      <c r="AJP416" s="379"/>
      <c r="AJQ416" s="379"/>
      <c r="AJR416" s="379"/>
      <c r="AJS416" s="379"/>
      <c r="AJT416" s="379"/>
      <c r="AJU416" s="379"/>
      <c r="AJV416" s="379"/>
      <c r="AJW416" s="379"/>
      <c r="AJX416" s="379"/>
      <c r="AJY416" s="379"/>
      <c r="AJZ416" s="379"/>
      <c r="AKA416" s="379"/>
      <c r="AKB416" s="379"/>
      <c r="AKC416" s="379"/>
      <c r="AKD416" s="379"/>
      <c r="AKE416" s="379"/>
      <c r="AKF416" s="379"/>
      <c r="AKG416" s="379"/>
      <c r="AKH416" s="379"/>
      <c r="AKI416" s="379"/>
      <c r="AKJ416" s="379"/>
      <c r="AKK416" s="379"/>
      <c r="AKL416" s="379"/>
      <c r="AKM416" s="379"/>
      <c r="AKN416" s="379"/>
      <c r="AKO416" s="379"/>
      <c r="AKP416" s="379"/>
      <c r="AKQ416" s="379"/>
      <c r="AKR416" s="379"/>
      <c r="AKS416" s="379"/>
      <c r="AKT416" s="379"/>
      <c r="AKU416" s="379"/>
      <c r="AKV416" s="379"/>
      <c r="AKW416" s="379"/>
      <c r="AKX416" s="379"/>
      <c r="AKY416" s="379"/>
      <c r="AKZ416" s="379"/>
      <c r="ALA416" s="379"/>
      <c r="ALB416" s="379"/>
      <c r="ALC416" s="379"/>
      <c r="ALD416" s="379"/>
      <c r="ALE416" s="379"/>
      <c r="ALF416" s="379"/>
      <c r="ALG416" s="379"/>
      <c r="ALH416" s="379"/>
      <c r="ALI416" s="379"/>
      <c r="ALJ416" s="379"/>
      <c r="ALK416" s="379"/>
      <c r="ALL416" s="379"/>
      <c r="ALM416" s="379"/>
      <c r="ALN416" s="379"/>
      <c r="ALO416" s="379"/>
      <c r="ALP416" s="379"/>
      <c r="ALQ416" s="379"/>
      <c r="ALR416" s="379"/>
      <c r="ALS416" s="379"/>
      <c r="ALT416" s="379"/>
      <c r="ALU416" s="379"/>
      <c r="ALV416" s="379"/>
      <c r="ALW416" s="379"/>
      <c r="ALX416" s="379"/>
      <c r="ALY416" s="379"/>
      <c r="ALZ416" s="379"/>
      <c r="AMA416" s="379"/>
      <c r="AMB416" s="379"/>
      <c r="AMC416" s="379"/>
      <c r="AMD416" s="379"/>
      <c r="AME416" s="379"/>
      <c r="AMF416" s="379"/>
      <c r="AMG416" s="379"/>
      <c r="AMH416" s="379"/>
      <c r="AMI416" s="379"/>
      <c r="AMJ416" s="379"/>
      <c r="AMK416" s="379"/>
      <c r="AML416" s="379"/>
      <c r="AMM416" s="379"/>
      <c r="AMN416" s="379"/>
      <c r="AMO416" s="379"/>
      <c r="AMP416" s="379"/>
      <c r="AMQ416" s="379"/>
      <c r="AMR416" s="379"/>
      <c r="AMS416" s="379"/>
      <c r="AMT416" s="379"/>
      <c r="AMU416" s="379"/>
      <c r="AMV416" s="379"/>
      <c r="AMW416" s="379"/>
      <c r="AMX416" s="379"/>
      <c r="AMY416" s="379"/>
      <c r="AMZ416" s="379"/>
      <c r="ANA416" s="379"/>
      <c r="ANB416" s="379"/>
      <c r="ANC416" s="379"/>
      <c r="AND416" s="379"/>
      <c r="ANE416" s="379"/>
      <c r="ANF416" s="379"/>
      <c r="ANG416" s="379"/>
      <c r="ANH416" s="379"/>
    </row>
    <row r="417" spans="1:1048" s="343" customFormat="1" ht="13.2" x14ac:dyDescent="0.25">
      <c r="A417" s="375">
        <v>45944</v>
      </c>
      <c r="B417" s="373">
        <v>0</v>
      </c>
      <c r="C417" s="373">
        <v>0.18</v>
      </c>
      <c r="D417" s="387">
        <v>6.0999999999999999E-2</v>
      </c>
      <c r="E417" s="468">
        <v>7.6999999999999999E-2</v>
      </c>
      <c r="F417" s="481">
        <v>45975</v>
      </c>
      <c r="G417" s="401">
        <v>15.3</v>
      </c>
      <c r="H417" s="393">
        <v>0.22</v>
      </c>
      <c r="I417" s="393">
        <v>0.14299999999999999</v>
      </c>
      <c r="J417" s="485">
        <v>9.7000000000000003E-2</v>
      </c>
      <c r="K417" s="408">
        <v>46005</v>
      </c>
      <c r="L417" s="406">
        <v>0.9</v>
      </c>
      <c r="M417" s="406">
        <v>0.17699999999999999</v>
      </c>
      <c r="N417" s="406">
        <v>0.114</v>
      </c>
      <c r="O417" s="464">
        <v>0.114</v>
      </c>
      <c r="P417" s="480">
        <v>46036</v>
      </c>
      <c r="Q417" s="528">
        <v>0.2</v>
      </c>
      <c r="R417" s="528">
        <v>0.157</v>
      </c>
      <c r="S417" s="528">
        <v>0.2</v>
      </c>
      <c r="T417" s="538">
        <v>0.13400000000000001</v>
      </c>
      <c r="U417" s="541">
        <v>46067</v>
      </c>
      <c r="V417" s="369">
        <v>7.2</v>
      </c>
      <c r="W417" s="369">
        <v>7.6479999999999997</v>
      </c>
      <c r="X417" s="369">
        <v>0.114</v>
      </c>
      <c r="Y417" s="386">
        <v>4.5999999999999999E-2</v>
      </c>
      <c r="Z417" s="449">
        <v>46095</v>
      </c>
      <c r="AA417" s="441">
        <v>3</v>
      </c>
      <c r="AB417" s="442">
        <v>1.381</v>
      </c>
      <c r="AC417" s="442">
        <v>0.78</v>
      </c>
      <c r="AD417" s="455">
        <v>0.94299999999999995</v>
      </c>
      <c r="AE417" s="570"/>
      <c r="AF417" s="447"/>
      <c r="AG417" s="453"/>
      <c r="AH417" s="587"/>
      <c r="AI417" s="587"/>
      <c r="AJ417" s="443"/>
      <c r="AK417" s="444"/>
      <c r="AL417" s="445"/>
      <c r="AM417" s="445"/>
      <c r="AN417" s="445"/>
      <c r="AO417" s="446"/>
      <c r="AP417" s="447"/>
      <c r="AQ417" s="448"/>
      <c r="AR417" s="453"/>
      <c r="AS417" s="617"/>
      <c r="AT417" s="449"/>
      <c r="AU417" s="430"/>
      <c r="AV417" s="431"/>
      <c r="AW417" s="431"/>
      <c r="AX417" s="452"/>
      <c r="AY417" s="439"/>
      <c r="AZ417" s="381"/>
      <c r="BA417" s="381"/>
      <c r="BB417" s="383"/>
      <c r="BC417" s="383"/>
      <c r="BD417" s="449"/>
      <c r="BE417" s="430"/>
      <c r="BF417" s="441"/>
      <c r="BG417" s="441"/>
      <c r="BH417" s="624"/>
      <c r="BI417" s="379"/>
      <c r="BJ417" s="379"/>
      <c r="BK417" s="379"/>
      <c r="BL417" s="380"/>
      <c r="BM417" s="379"/>
      <c r="BN417" s="379"/>
      <c r="BO417" s="379"/>
      <c r="BP417" s="379"/>
      <c r="BQ417" s="379"/>
      <c r="BR417" s="379"/>
      <c r="BS417" s="379"/>
      <c r="BT417" s="379"/>
      <c r="BU417" s="379"/>
      <c r="BV417" s="379"/>
      <c r="BW417" s="379"/>
      <c r="BX417" s="379"/>
      <c r="BY417" s="379"/>
      <c r="BZ417" s="379"/>
      <c r="CA417" s="379"/>
      <c r="CB417" s="379"/>
      <c r="CC417" s="379"/>
      <c r="CD417" s="379"/>
      <c r="CE417" s="379"/>
      <c r="CF417" s="379"/>
      <c r="CG417" s="379"/>
      <c r="CH417" s="379"/>
      <c r="CI417" s="379"/>
      <c r="CJ417" s="379"/>
      <c r="CK417" s="379"/>
      <c r="CL417" s="379"/>
      <c r="CM417" s="379"/>
      <c r="CN417" s="379"/>
      <c r="CO417" s="379"/>
      <c r="CP417" s="379"/>
      <c r="CQ417" s="379"/>
      <c r="CR417" s="379"/>
      <c r="CS417" s="379"/>
      <c r="CT417" s="379"/>
      <c r="CU417" s="379"/>
      <c r="CV417" s="379"/>
      <c r="CW417" s="379"/>
      <c r="CX417" s="379"/>
      <c r="CY417" s="379"/>
      <c r="CZ417" s="379"/>
      <c r="DA417" s="379"/>
      <c r="DB417" s="379"/>
      <c r="DC417" s="379"/>
      <c r="DD417" s="379"/>
      <c r="DE417" s="379"/>
      <c r="DF417" s="379"/>
      <c r="DG417" s="379"/>
      <c r="DH417" s="379"/>
      <c r="DI417" s="379"/>
      <c r="DJ417" s="379"/>
      <c r="DK417" s="379"/>
      <c r="DL417" s="379"/>
      <c r="DM417" s="379"/>
      <c r="DN417" s="379"/>
      <c r="DO417" s="379"/>
      <c r="DP417" s="379"/>
      <c r="DQ417" s="379"/>
      <c r="DR417" s="379"/>
      <c r="DS417" s="379"/>
      <c r="DT417" s="379"/>
      <c r="DU417" s="379"/>
      <c r="DV417" s="379"/>
      <c r="DW417" s="379"/>
      <c r="DX417" s="379"/>
      <c r="DY417" s="379"/>
      <c r="DZ417" s="379"/>
      <c r="EA417" s="379"/>
      <c r="EB417" s="379"/>
      <c r="EC417" s="379"/>
      <c r="ED417" s="379"/>
      <c r="EE417" s="379"/>
      <c r="EF417" s="379"/>
      <c r="EG417" s="379"/>
      <c r="EH417" s="379"/>
      <c r="EI417" s="379"/>
      <c r="EJ417" s="379"/>
      <c r="EK417" s="379"/>
      <c r="EL417" s="379"/>
      <c r="EM417" s="379"/>
      <c r="EN417" s="379"/>
      <c r="EO417" s="379"/>
      <c r="EP417" s="379"/>
      <c r="EQ417" s="379"/>
      <c r="ER417" s="379"/>
      <c r="ES417" s="379"/>
      <c r="ET417" s="379"/>
      <c r="EU417" s="379"/>
      <c r="EV417" s="379"/>
      <c r="EW417" s="379"/>
      <c r="EX417" s="379"/>
      <c r="EY417" s="379"/>
      <c r="EZ417" s="379"/>
      <c r="FA417" s="379"/>
      <c r="FB417" s="379"/>
      <c r="FC417" s="379"/>
      <c r="FD417" s="379"/>
      <c r="FE417" s="379"/>
      <c r="FF417" s="379"/>
      <c r="FG417" s="379"/>
      <c r="FH417" s="379"/>
      <c r="FI417" s="379"/>
      <c r="FJ417" s="379"/>
      <c r="FK417" s="379"/>
      <c r="FL417" s="379"/>
      <c r="FM417" s="379"/>
      <c r="FN417" s="379"/>
      <c r="FO417" s="379"/>
      <c r="FP417" s="379"/>
      <c r="FQ417" s="379"/>
      <c r="FR417" s="379"/>
      <c r="FS417" s="379"/>
      <c r="FT417" s="379"/>
      <c r="FU417" s="379"/>
      <c r="FV417" s="379"/>
      <c r="FW417" s="379"/>
      <c r="FX417" s="379"/>
      <c r="FY417" s="379"/>
      <c r="FZ417" s="379"/>
      <c r="GA417" s="379"/>
      <c r="GB417" s="379"/>
      <c r="GC417" s="379"/>
      <c r="GD417" s="379"/>
      <c r="GE417" s="379"/>
      <c r="GF417" s="379"/>
      <c r="GG417" s="379"/>
      <c r="GH417" s="379"/>
      <c r="GI417" s="379"/>
      <c r="GJ417" s="379"/>
      <c r="GK417" s="379"/>
      <c r="GL417" s="379"/>
      <c r="GM417" s="379"/>
      <c r="GN417" s="379"/>
      <c r="GO417" s="379"/>
      <c r="GP417" s="379"/>
      <c r="GQ417" s="379"/>
      <c r="GR417" s="379"/>
      <c r="GS417" s="379"/>
      <c r="GT417" s="379"/>
      <c r="GU417" s="379"/>
      <c r="GV417" s="379"/>
      <c r="GW417" s="379"/>
      <c r="GX417" s="379"/>
      <c r="GY417" s="379"/>
      <c r="GZ417" s="379"/>
      <c r="HA417" s="379"/>
      <c r="HB417" s="379"/>
      <c r="HC417" s="379"/>
      <c r="HD417" s="379"/>
      <c r="HE417" s="379"/>
      <c r="HF417" s="379"/>
      <c r="HG417" s="379"/>
      <c r="HH417" s="379"/>
      <c r="HI417" s="379"/>
      <c r="HJ417" s="379"/>
      <c r="HK417" s="379"/>
      <c r="HL417" s="379"/>
      <c r="HM417" s="379"/>
      <c r="HN417" s="379"/>
      <c r="HO417" s="379"/>
      <c r="HP417" s="379"/>
      <c r="HQ417" s="379"/>
      <c r="HR417" s="379"/>
      <c r="HS417" s="379"/>
      <c r="HT417" s="379"/>
      <c r="HU417" s="379"/>
      <c r="HV417" s="379"/>
      <c r="HW417" s="379"/>
      <c r="HX417" s="379"/>
      <c r="HY417" s="379"/>
      <c r="HZ417" s="379"/>
      <c r="IA417" s="379"/>
      <c r="IB417" s="379"/>
      <c r="IC417" s="379"/>
      <c r="ID417" s="379"/>
      <c r="IE417" s="379"/>
      <c r="IF417" s="379"/>
      <c r="IG417" s="379"/>
      <c r="IH417" s="379"/>
      <c r="II417" s="379"/>
      <c r="IJ417" s="379"/>
      <c r="IK417" s="379"/>
      <c r="IL417" s="379"/>
      <c r="IM417" s="379"/>
      <c r="IN417" s="379"/>
      <c r="IO417" s="379"/>
      <c r="IP417" s="379"/>
      <c r="IQ417" s="379"/>
      <c r="IR417" s="379"/>
      <c r="IS417" s="379"/>
      <c r="IT417" s="379"/>
      <c r="IU417" s="379"/>
      <c r="IV417" s="379"/>
      <c r="IW417" s="379"/>
      <c r="IX417" s="379"/>
      <c r="IY417" s="379"/>
      <c r="IZ417" s="379"/>
      <c r="JA417" s="379"/>
      <c r="JB417" s="379"/>
      <c r="JC417" s="379"/>
      <c r="JD417" s="379"/>
      <c r="JE417" s="379"/>
      <c r="JF417" s="379"/>
      <c r="JG417" s="379"/>
      <c r="JH417" s="379"/>
      <c r="JI417" s="379"/>
      <c r="JJ417" s="379"/>
      <c r="JK417" s="379"/>
      <c r="JL417" s="379"/>
      <c r="JM417" s="379"/>
      <c r="JN417" s="379"/>
      <c r="JO417" s="379"/>
      <c r="JP417" s="379"/>
      <c r="JQ417" s="379"/>
      <c r="JR417" s="379"/>
      <c r="JS417" s="379"/>
      <c r="JT417" s="379"/>
      <c r="JU417" s="379"/>
      <c r="JV417" s="379"/>
      <c r="JW417" s="379"/>
      <c r="JX417" s="379"/>
      <c r="JY417" s="379"/>
      <c r="JZ417" s="379"/>
      <c r="KA417" s="379"/>
      <c r="KB417" s="379"/>
      <c r="KC417" s="379"/>
      <c r="KD417" s="379"/>
      <c r="KE417" s="379"/>
      <c r="KF417" s="379"/>
      <c r="KG417" s="379"/>
      <c r="KH417" s="379"/>
      <c r="KI417" s="379"/>
      <c r="KJ417" s="379"/>
      <c r="KK417" s="379"/>
      <c r="KL417" s="379"/>
      <c r="KM417" s="379"/>
      <c r="KN417" s="379"/>
      <c r="KO417" s="379"/>
      <c r="KP417" s="379"/>
      <c r="KQ417" s="379"/>
      <c r="KR417" s="379"/>
      <c r="KS417" s="379"/>
      <c r="KT417" s="379"/>
      <c r="KU417" s="379"/>
      <c r="KV417" s="379"/>
      <c r="KW417" s="379"/>
      <c r="KX417" s="379"/>
      <c r="KY417" s="379"/>
      <c r="KZ417" s="379"/>
      <c r="LA417" s="379"/>
      <c r="LB417" s="379"/>
      <c r="LC417" s="379"/>
      <c r="LD417" s="379"/>
      <c r="LE417" s="379"/>
      <c r="LF417" s="379"/>
      <c r="LG417" s="379"/>
      <c r="LH417" s="379"/>
      <c r="LI417" s="379"/>
      <c r="LJ417" s="379"/>
      <c r="LK417" s="379"/>
      <c r="LL417" s="379"/>
      <c r="LM417" s="379"/>
      <c r="LN417" s="379"/>
      <c r="LO417" s="379"/>
      <c r="LP417" s="379"/>
      <c r="LQ417" s="379"/>
      <c r="LR417" s="379"/>
      <c r="LS417" s="379"/>
      <c r="LT417" s="379"/>
      <c r="LU417" s="379"/>
      <c r="LV417" s="379"/>
      <c r="LW417" s="379"/>
      <c r="LX417" s="379"/>
      <c r="LY417" s="379"/>
      <c r="LZ417" s="379"/>
      <c r="MA417" s="379"/>
      <c r="MB417" s="379"/>
      <c r="MC417" s="379"/>
      <c r="MD417" s="379"/>
      <c r="ME417" s="379"/>
      <c r="MF417" s="379"/>
      <c r="MG417" s="379"/>
      <c r="MH417" s="379"/>
      <c r="MI417" s="379"/>
      <c r="MJ417" s="379"/>
      <c r="MK417" s="379"/>
      <c r="ML417" s="379"/>
      <c r="MM417" s="379"/>
      <c r="MN417" s="379"/>
      <c r="MO417" s="379"/>
      <c r="MP417" s="379"/>
      <c r="MQ417" s="379"/>
      <c r="MR417" s="379"/>
      <c r="MS417" s="379"/>
      <c r="MT417" s="379"/>
      <c r="MU417" s="379"/>
      <c r="MV417" s="379"/>
      <c r="MW417" s="379"/>
      <c r="MX417" s="379"/>
      <c r="MY417" s="379"/>
      <c r="MZ417" s="379"/>
      <c r="NA417" s="379"/>
      <c r="NB417" s="379"/>
      <c r="NC417" s="379"/>
      <c r="ND417" s="379"/>
      <c r="NE417" s="379"/>
      <c r="NF417" s="379"/>
      <c r="NG417" s="379"/>
      <c r="NH417" s="379"/>
      <c r="NI417" s="379"/>
      <c r="NJ417" s="379"/>
      <c r="NK417" s="379"/>
      <c r="NL417" s="379"/>
      <c r="NM417" s="379"/>
      <c r="NN417" s="379"/>
      <c r="NO417" s="379"/>
      <c r="NP417" s="379"/>
      <c r="NQ417" s="379"/>
      <c r="NR417" s="379"/>
      <c r="NS417" s="379"/>
      <c r="NT417" s="379"/>
      <c r="NU417" s="379"/>
      <c r="NV417" s="379"/>
      <c r="NW417" s="379"/>
      <c r="NX417" s="379"/>
      <c r="NY417" s="379"/>
      <c r="NZ417" s="379"/>
      <c r="OA417" s="379"/>
      <c r="OB417" s="379"/>
      <c r="OC417" s="379"/>
      <c r="OD417" s="379"/>
      <c r="OE417" s="379"/>
      <c r="OF417" s="379"/>
      <c r="OG417" s="379"/>
      <c r="OH417" s="379"/>
      <c r="OI417" s="379"/>
      <c r="OJ417" s="379"/>
      <c r="OK417" s="379"/>
      <c r="OL417" s="379"/>
      <c r="OM417" s="379"/>
      <c r="ON417" s="379"/>
      <c r="OO417" s="379"/>
      <c r="OP417" s="379"/>
      <c r="OQ417" s="379"/>
      <c r="OR417" s="379"/>
      <c r="OS417" s="379"/>
      <c r="OT417" s="379"/>
      <c r="OU417" s="379"/>
      <c r="OV417" s="379"/>
      <c r="OW417" s="379"/>
      <c r="OX417" s="379"/>
      <c r="OY417" s="379"/>
      <c r="OZ417" s="379"/>
      <c r="PA417" s="379"/>
      <c r="PB417" s="379"/>
      <c r="PC417" s="379"/>
      <c r="PD417" s="379"/>
      <c r="PE417" s="379"/>
      <c r="PF417" s="379"/>
      <c r="PG417" s="379"/>
      <c r="PH417" s="379"/>
      <c r="PI417" s="379"/>
      <c r="PJ417" s="379"/>
      <c r="PK417" s="379"/>
      <c r="PL417" s="379"/>
      <c r="PM417" s="379"/>
      <c r="PN417" s="379"/>
      <c r="PO417" s="379"/>
      <c r="PP417" s="379"/>
      <c r="PQ417" s="379"/>
      <c r="PR417" s="379"/>
      <c r="PS417" s="379"/>
      <c r="PT417" s="379"/>
      <c r="PU417" s="379"/>
      <c r="PV417" s="379"/>
      <c r="PW417" s="379"/>
      <c r="PX417" s="379"/>
      <c r="PY417" s="379"/>
      <c r="PZ417" s="379"/>
      <c r="QA417" s="379"/>
      <c r="QB417" s="379"/>
      <c r="QC417" s="379"/>
      <c r="QD417" s="379"/>
      <c r="QE417" s="379"/>
      <c r="QF417" s="379"/>
      <c r="QG417" s="379"/>
      <c r="QH417" s="379"/>
      <c r="QI417" s="379"/>
      <c r="QJ417" s="379"/>
      <c r="QK417" s="379"/>
      <c r="QL417" s="379"/>
      <c r="QM417" s="379"/>
      <c r="QN417" s="379"/>
      <c r="QO417" s="379"/>
      <c r="QP417" s="379"/>
      <c r="QQ417" s="379"/>
      <c r="QR417" s="379"/>
      <c r="QS417" s="379"/>
      <c r="QT417" s="379"/>
      <c r="QU417" s="379"/>
      <c r="QV417" s="379"/>
      <c r="QW417" s="379"/>
      <c r="QX417" s="379"/>
      <c r="QY417" s="379"/>
      <c r="QZ417" s="379"/>
      <c r="RA417" s="379"/>
      <c r="RB417" s="379"/>
      <c r="RC417" s="379"/>
      <c r="RD417" s="379"/>
      <c r="RE417" s="379"/>
      <c r="RF417" s="379"/>
      <c r="RG417" s="379"/>
      <c r="RH417" s="379"/>
      <c r="RI417" s="379"/>
      <c r="RJ417" s="379"/>
      <c r="RK417" s="379"/>
      <c r="RL417" s="379"/>
      <c r="RM417" s="379"/>
      <c r="RN417" s="379"/>
      <c r="RO417" s="379"/>
      <c r="RP417" s="379"/>
      <c r="RQ417" s="379"/>
      <c r="RR417" s="379"/>
      <c r="RS417" s="379"/>
      <c r="RT417" s="379"/>
      <c r="RU417" s="379"/>
      <c r="RV417" s="379"/>
      <c r="RW417" s="379"/>
      <c r="RX417" s="379"/>
      <c r="RY417" s="379"/>
      <c r="RZ417" s="379"/>
      <c r="SA417" s="379"/>
      <c r="SB417" s="379"/>
      <c r="SC417" s="379"/>
      <c r="SD417" s="379"/>
      <c r="SE417" s="379"/>
      <c r="SF417" s="379"/>
      <c r="SG417" s="379"/>
      <c r="SH417" s="379"/>
      <c r="SI417" s="379"/>
      <c r="SJ417" s="379"/>
      <c r="SK417" s="379"/>
      <c r="SL417" s="379"/>
      <c r="SM417" s="379"/>
      <c r="SN417" s="379"/>
      <c r="SO417" s="379"/>
      <c r="SP417" s="379"/>
      <c r="SQ417" s="379"/>
      <c r="SR417" s="379"/>
      <c r="SS417" s="379"/>
      <c r="ST417" s="379"/>
      <c r="SU417" s="379"/>
      <c r="SV417" s="379"/>
      <c r="SW417" s="379"/>
      <c r="SX417" s="379"/>
      <c r="SY417" s="379"/>
      <c r="SZ417" s="379"/>
      <c r="TA417" s="379"/>
      <c r="TB417" s="379"/>
      <c r="TC417" s="379"/>
      <c r="TD417" s="379"/>
      <c r="TE417" s="379"/>
      <c r="TF417" s="379"/>
      <c r="TG417" s="379"/>
      <c r="TH417" s="379"/>
      <c r="TI417" s="379"/>
      <c r="TJ417" s="379"/>
      <c r="TK417" s="379"/>
      <c r="TL417" s="379"/>
      <c r="TM417" s="379"/>
      <c r="TN417" s="379"/>
      <c r="TO417" s="379"/>
      <c r="TP417" s="379"/>
      <c r="TQ417" s="379"/>
      <c r="TR417" s="379"/>
      <c r="TS417" s="379"/>
      <c r="TT417" s="379"/>
      <c r="TU417" s="379"/>
      <c r="TV417" s="379"/>
      <c r="TW417" s="379"/>
      <c r="TX417" s="379"/>
      <c r="TY417" s="379"/>
      <c r="TZ417" s="379"/>
      <c r="UA417" s="379"/>
      <c r="UB417" s="379"/>
      <c r="UC417" s="379"/>
      <c r="UD417" s="379"/>
      <c r="UE417" s="379"/>
      <c r="UF417" s="379"/>
      <c r="UG417" s="379"/>
      <c r="UH417" s="379"/>
      <c r="UI417" s="379"/>
      <c r="UJ417" s="379"/>
      <c r="UK417" s="379"/>
      <c r="UL417" s="379"/>
      <c r="UM417" s="379"/>
      <c r="UN417" s="379"/>
      <c r="UO417" s="379"/>
      <c r="UP417" s="379"/>
      <c r="UQ417" s="379"/>
      <c r="UR417" s="379"/>
      <c r="US417" s="379"/>
      <c r="UT417" s="379"/>
      <c r="UU417" s="379"/>
      <c r="UV417" s="379"/>
      <c r="UW417" s="379"/>
      <c r="UX417" s="379"/>
      <c r="UY417" s="379"/>
      <c r="UZ417" s="379"/>
      <c r="VA417" s="379"/>
      <c r="VB417" s="379"/>
      <c r="VC417" s="379"/>
      <c r="VD417" s="379"/>
      <c r="VE417" s="379"/>
      <c r="VF417" s="379"/>
      <c r="VG417" s="379"/>
      <c r="VH417" s="379"/>
      <c r="VI417" s="379"/>
      <c r="VJ417" s="379"/>
      <c r="VK417" s="379"/>
      <c r="VL417" s="379"/>
      <c r="VM417" s="379"/>
      <c r="VN417" s="379"/>
      <c r="VO417" s="379"/>
      <c r="VP417" s="379"/>
      <c r="VQ417" s="379"/>
      <c r="VR417" s="379"/>
      <c r="VS417" s="379"/>
      <c r="VT417" s="379"/>
      <c r="VU417" s="379"/>
      <c r="VV417" s="379"/>
      <c r="VW417" s="379"/>
      <c r="VX417" s="379"/>
      <c r="VY417" s="379"/>
      <c r="VZ417" s="379"/>
      <c r="WA417" s="379"/>
      <c r="WB417" s="379"/>
      <c r="WC417" s="379"/>
      <c r="WD417" s="379"/>
      <c r="WE417" s="379"/>
      <c r="WF417" s="379"/>
      <c r="WG417" s="379"/>
      <c r="WH417" s="379"/>
      <c r="WI417" s="379"/>
      <c r="WJ417" s="379"/>
      <c r="WK417" s="379"/>
      <c r="WL417" s="379"/>
      <c r="WM417" s="379"/>
      <c r="WN417" s="379"/>
      <c r="WO417" s="379"/>
      <c r="WP417" s="379"/>
      <c r="WQ417" s="379"/>
      <c r="WR417" s="379"/>
      <c r="WS417" s="379"/>
      <c r="WT417" s="379"/>
      <c r="WU417" s="379"/>
      <c r="WV417" s="379"/>
      <c r="WW417" s="379"/>
      <c r="WX417" s="379"/>
      <c r="WY417" s="379"/>
      <c r="WZ417" s="379"/>
      <c r="XA417" s="379"/>
      <c r="XB417" s="379"/>
      <c r="XC417" s="379"/>
      <c r="XD417" s="379"/>
      <c r="XE417" s="379"/>
      <c r="XF417" s="379"/>
      <c r="XG417" s="379"/>
      <c r="XH417" s="379"/>
      <c r="XI417" s="379"/>
      <c r="XJ417" s="379"/>
      <c r="XK417" s="379"/>
      <c r="XL417" s="379"/>
      <c r="XM417" s="379"/>
      <c r="XN417" s="379"/>
      <c r="XO417" s="379"/>
      <c r="XP417" s="379"/>
      <c r="XQ417" s="379"/>
      <c r="XR417" s="379"/>
      <c r="XS417" s="379"/>
      <c r="XT417" s="379"/>
      <c r="XU417" s="379"/>
      <c r="XV417" s="379"/>
      <c r="XW417" s="379"/>
      <c r="XX417" s="379"/>
      <c r="XY417" s="379"/>
      <c r="XZ417" s="379"/>
      <c r="YA417" s="379"/>
      <c r="YB417" s="379"/>
      <c r="YC417" s="379"/>
      <c r="YD417" s="379"/>
      <c r="YE417" s="379"/>
      <c r="YF417" s="379"/>
      <c r="YG417" s="379"/>
      <c r="YH417" s="379"/>
      <c r="YI417" s="379"/>
      <c r="YJ417" s="379"/>
      <c r="YK417" s="379"/>
      <c r="YL417" s="379"/>
      <c r="YM417" s="379"/>
      <c r="YN417" s="379"/>
      <c r="YO417" s="379"/>
      <c r="YP417" s="379"/>
      <c r="YQ417" s="379"/>
      <c r="YR417" s="379"/>
      <c r="YS417" s="379"/>
      <c r="YT417" s="379"/>
      <c r="YU417" s="379"/>
      <c r="YV417" s="379"/>
      <c r="YW417" s="379"/>
      <c r="YX417" s="379"/>
      <c r="YY417" s="379"/>
      <c r="YZ417" s="379"/>
      <c r="ZA417" s="379"/>
      <c r="ZB417" s="379"/>
      <c r="ZC417" s="379"/>
      <c r="ZD417" s="379"/>
      <c r="ZE417" s="379"/>
      <c r="ZF417" s="379"/>
      <c r="ZG417" s="379"/>
      <c r="ZH417" s="379"/>
      <c r="ZI417" s="379"/>
      <c r="ZJ417" s="379"/>
      <c r="ZK417" s="379"/>
      <c r="ZL417" s="379"/>
      <c r="ZM417" s="379"/>
      <c r="ZN417" s="379"/>
      <c r="ZO417" s="379"/>
      <c r="ZP417" s="379"/>
      <c r="ZQ417" s="379"/>
      <c r="ZR417" s="379"/>
      <c r="ZS417" s="379"/>
      <c r="ZT417" s="379"/>
      <c r="ZU417" s="379"/>
      <c r="ZV417" s="379"/>
      <c r="ZW417" s="379"/>
      <c r="ZX417" s="379"/>
      <c r="ZY417" s="379"/>
      <c r="ZZ417" s="379"/>
      <c r="AAA417" s="379"/>
      <c r="AAB417" s="379"/>
      <c r="AAC417" s="379"/>
      <c r="AAD417" s="379"/>
      <c r="AAE417" s="379"/>
      <c r="AAF417" s="379"/>
      <c r="AAG417" s="379"/>
      <c r="AAH417" s="379"/>
      <c r="AAI417" s="379"/>
      <c r="AAJ417" s="379"/>
      <c r="AAK417" s="379"/>
      <c r="AAL417" s="379"/>
      <c r="AAM417" s="379"/>
      <c r="AAN417" s="379"/>
      <c r="AAO417" s="379"/>
      <c r="AAP417" s="379"/>
      <c r="AAQ417" s="379"/>
      <c r="AAR417" s="379"/>
      <c r="AAS417" s="379"/>
      <c r="AAT417" s="379"/>
      <c r="AAU417" s="379"/>
      <c r="AAV417" s="379"/>
      <c r="AAW417" s="379"/>
      <c r="AAX417" s="379"/>
      <c r="AAY417" s="379"/>
      <c r="AAZ417" s="379"/>
      <c r="ABA417" s="379"/>
      <c r="ABB417" s="379"/>
      <c r="ABC417" s="379"/>
      <c r="ABD417" s="379"/>
      <c r="ABE417" s="379"/>
      <c r="ABF417" s="379"/>
      <c r="ABG417" s="379"/>
      <c r="ABH417" s="379"/>
      <c r="ABI417" s="379"/>
      <c r="ABJ417" s="379"/>
      <c r="ABK417" s="379"/>
      <c r="ABL417" s="379"/>
      <c r="ABM417" s="379"/>
      <c r="ABN417" s="379"/>
      <c r="ABO417" s="379"/>
      <c r="ABP417" s="379"/>
      <c r="ABQ417" s="379"/>
      <c r="ABR417" s="379"/>
      <c r="ABS417" s="379"/>
      <c r="ABT417" s="379"/>
      <c r="ABU417" s="379"/>
      <c r="ABV417" s="379"/>
      <c r="ABW417" s="379"/>
      <c r="ABX417" s="379"/>
      <c r="ABY417" s="379"/>
      <c r="ABZ417" s="379"/>
      <c r="ACA417" s="379"/>
      <c r="ACB417" s="379"/>
      <c r="ACC417" s="379"/>
      <c r="ACD417" s="379"/>
      <c r="ACE417" s="379"/>
      <c r="ACF417" s="379"/>
      <c r="ACG417" s="379"/>
      <c r="ACH417" s="379"/>
      <c r="ACI417" s="379"/>
      <c r="ACJ417" s="379"/>
      <c r="ACK417" s="379"/>
      <c r="ACL417" s="379"/>
      <c r="ACM417" s="379"/>
      <c r="ACN417" s="379"/>
      <c r="ACO417" s="379"/>
      <c r="ACP417" s="379"/>
      <c r="ACQ417" s="379"/>
      <c r="ACR417" s="379"/>
      <c r="ACS417" s="379"/>
      <c r="ACT417" s="379"/>
      <c r="ACU417" s="379"/>
      <c r="ACV417" s="379"/>
      <c r="ACW417" s="379"/>
      <c r="ACX417" s="379"/>
      <c r="ACY417" s="379"/>
      <c r="ACZ417" s="379"/>
      <c r="ADA417" s="379"/>
      <c r="ADB417" s="379"/>
      <c r="ADC417" s="379"/>
      <c r="ADD417" s="379"/>
      <c r="ADE417" s="379"/>
      <c r="ADF417" s="379"/>
      <c r="ADG417" s="379"/>
      <c r="ADH417" s="379"/>
      <c r="ADI417" s="379"/>
      <c r="ADJ417" s="379"/>
      <c r="ADK417" s="379"/>
      <c r="ADL417" s="379"/>
      <c r="ADM417" s="379"/>
      <c r="ADN417" s="379"/>
      <c r="ADO417" s="379"/>
      <c r="ADP417" s="379"/>
      <c r="ADQ417" s="379"/>
      <c r="ADR417" s="379"/>
      <c r="ADS417" s="379"/>
      <c r="ADT417" s="379"/>
      <c r="ADU417" s="379"/>
      <c r="ADV417" s="379"/>
      <c r="ADW417" s="379"/>
      <c r="ADX417" s="379"/>
      <c r="ADY417" s="379"/>
      <c r="ADZ417" s="379"/>
      <c r="AEA417" s="379"/>
      <c r="AEB417" s="379"/>
      <c r="AEC417" s="379"/>
      <c r="AED417" s="379"/>
      <c r="AEE417" s="379"/>
      <c r="AEF417" s="379"/>
      <c r="AEG417" s="379"/>
      <c r="AEH417" s="379"/>
      <c r="AEI417" s="379"/>
      <c r="AEJ417" s="379"/>
      <c r="AEK417" s="379"/>
      <c r="AEL417" s="379"/>
      <c r="AEM417" s="379"/>
      <c r="AEN417" s="379"/>
      <c r="AEO417" s="379"/>
      <c r="AEP417" s="379"/>
      <c r="AEQ417" s="379"/>
      <c r="AER417" s="379"/>
      <c r="AES417" s="379"/>
      <c r="AET417" s="379"/>
      <c r="AEU417" s="379"/>
      <c r="AEV417" s="379"/>
      <c r="AEW417" s="379"/>
      <c r="AEX417" s="379"/>
      <c r="AEY417" s="379"/>
      <c r="AEZ417" s="379"/>
      <c r="AFA417" s="379"/>
      <c r="AFB417" s="379"/>
      <c r="AFC417" s="379"/>
      <c r="AFD417" s="379"/>
      <c r="AFE417" s="379"/>
      <c r="AFF417" s="379"/>
      <c r="AFG417" s="379"/>
      <c r="AFH417" s="379"/>
      <c r="AFI417" s="379"/>
      <c r="AFJ417" s="379"/>
      <c r="AFK417" s="379"/>
      <c r="AFL417" s="379"/>
      <c r="AFM417" s="379"/>
      <c r="AFN417" s="379"/>
      <c r="AFO417" s="379"/>
      <c r="AFP417" s="379"/>
      <c r="AFQ417" s="379"/>
      <c r="AFR417" s="379"/>
      <c r="AFS417" s="379"/>
      <c r="AFT417" s="379"/>
      <c r="AFU417" s="379"/>
      <c r="AFV417" s="379"/>
      <c r="AFW417" s="379"/>
      <c r="AFX417" s="379"/>
      <c r="AFY417" s="379"/>
      <c r="AFZ417" s="379"/>
      <c r="AGA417" s="379"/>
      <c r="AGB417" s="379"/>
      <c r="AGC417" s="379"/>
      <c r="AGD417" s="379"/>
      <c r="AGE417" s="379"/>
      <c r="AGF417" s="379"/>
      <c r="AGG417" s="379"/>
      <c r="AGH417" s="379"/>
      <c r="AGI417" s="379"/>
      <c r="AGJ417" s="379"/>
      <c r="AGK417" s="379"/>
      <c r="AGL417" s="379"/>
      <c r="AGM417" s="379"/>
      <c r="AGN417" s="379"/>
      <c r="AGO417" s="379"/>
      <c r="AGP417" s="379"/>
      <c r="AGQ417" s="379"/>
      <c r="AGR417" s="379"/>
      <c r="AGS417" s="379"/>
      <c r="AGT417" s="379"/>
      <c r="AGU417" s="379"/>
      <c r="AGV417" s="379"/>
      <c r="AGW417" s="379"/>
      <c r="AGX417" s="379"/>
      <c r="AGY417" s="379"/>
      <c r="AGZ417" s="379"/>
      <c r="AHA417" s="379"/>
      <c r="AHB417" s="379"/>
      <c r="AHC417" s="379"/>
      <c r="AHD417" s="379"/>
      <c r="AHE417" s="379"/>
      <c r="AHF417" s="379"/>
      <c r="AHG417" s="379"/>
      <c r="AHH417" s="379"/>
      <c r="AHI417" s="379"/>
      <c r="AHJ417" s="379"/>
      <c r="AHK417" s="379"/>
      <c r="AHL417" s="379"/>
      <c r="AHM417" s="379"/>
      <c r="AHN417" s="379"/>
      <c r="AHO417" s="379"/>
      <c r="AHP417" s="379"/>
      <c r="AHQ417" s="379"/>
      <c r="AHR417" s="379"/>
      <c r="AHS417" s="379"/>
      <c r="AHT417" s="379"/>
      <c r="AHU417" s="379"/>
      <c r="AHV417" s="379"/>
      <c r="AHW417" s="379"/>
      <c r="AHX417" s="379"/>
      <c r="AHY417" s="379"/>
      <c r="AHZ417" s="379"/>
      <c r="AIA417" s="379"/>
      <c r="AIB417" s="379"/>
      <c r="AIC417" s="379"/>
      <c r="AID417" s="379"/>
      <c r="AIE417" s="379"/>
      <c r="AIF417" s="379"/>
      <c r="AIG417" s="379"/>
      <c r="AIH417" s="379"/>
      <c r="AII417" s="379"/>
      <c r="AIJ417" s="379"/>
      <c r="AIK417" s="379"/>
      <c r="AIL417" s="379"/>
      <c r="AIM417" s="379"/>
      <c r="AIN417" s="379"/>
      <c r="AIO417" s="379"/>
      <c r="AIP417" s="379"/>
      <c r="AIQ417" s="379"/>
      <c r="AIR417" s="379"/>
      <c r="AIS417" s="379"/>
      <c r="AIT417" s="379"/>
      <c r="AIU417" s="379"/>
      <c r="AIV417" s="379"/>
      <c r="AIW417" s="379"/>
      <c r="AIX417" s="379"/>
      <c r="AIY417" s="379"/>
      <c r="AIZ417" s="379"/>
      <c r="AJA417" s="379"/>
      <c r="AJB417" s="379"/>
      <c r="AJC417" s="379"/>
      <c r="AJD417" s="379"/>
      <c r="AJE417" s="379"/>
      <c r="AJF417" s="379"/>
      <c r="AJG417" s="379"/>
      <c r="AJH417" s="379"/>
      <c r="AJI417" s="379"/>
      <c r="AJJ417" s="379"/>
      <c r="AJK417" s="379"/>
      <c r="AJL417" s="379"/>
      <c r="AJM417" s="379"/>
      <c r="AJN417" s="379"/>
      <c r="AJO417" s="379"/>
      <c r="AJP417" s="379"/>
      <c r="AJQ417" s="379"/>
      <c r="AJR417" s="379"/>
      <c r="AJS417" s="379"/>
      <c r="AJT417" s="379"/>
      <c r="AJU417" s="379"/>
      <c r="AJV417" s="379"/>
      <c r="AJW417" s="379"/>
      <c r="AJX417" s="379"/>
      <c r="AJY417" s="379"/>
      <c r="AJZ417" s="379"/>
      <c r="AKA417" s="379"/>
      <c r="AKB417" s="379"/>
      <c r="AKC417" s="379"/>
      <c r="AKD417" s="379"/>
      <c r="AKE417" s="379"/>
      <c r="AKF417" s="379"/>
      <c r="AKG417" s="379"/>
      <c r="AKH417" s="379"/>
      <c r="AKI417" s="379"/>
      <c r="AKJ417" s="379"/>
      <c r="AKK417" s="379"/>
      <c r="AKL417" s="379"/>
      <c r="AKM417" s="379"/>
      <c r="AKN417" s="379"/>
      <c r="AKO417" s="379"/>
      <c r="AKP417" s="379"/>
      <c r="AKQ417" s="379"/>
      <c r="AKR417" s="379"/>
      <c r="AKS417" s="379"/>
      <c r="AKT417" s="379"/>
      <c r="AKU417" s="379"/>
      <c r="AKV417" s="379"/>
      <c r="AKW417" s="379"/>
      <c r="AKX417" s="379"/>
      <c r="AKY417" s="379"/>
      <c r="AKZ417" s="379"/>
      <c r="ALA417" s="379"/>
      <c r="ALB417" s="379"/>
      <c r="ALC417" s="379"/>
      <c r="ALD417" s="379"/>
      <c r="ALE417" s="379"/>
      <c r="ALF417" s="379"/>
      <c r="ALG417" s="379"/>
      <c r="ALH417" s="379"/>
      <c r="ALI417" s="379"/>
      <c r="ALJ417" s="379"/>
      <c r="ALK417" s="379"/>
      <c r="ALL417" s="379"/>
      <c r="ALM417" s="379"/>
      <c r="ALN417" s="379"/>
      <c r="ALO417" s="379"/>
      <c r="ALP417" s="379"/>
      <c r="ALQ417" s="379"/>
      <c r="ALR417" s="379"/>
      <c r="ALS417" s="379"/>
      <c r="ALT417" s="379"/>
      <c r="ALU417" s="379"/>
      <c r="ALV417" s="379"/>
      <c r="ALW417" s="379"/>
      <c r="ALX417" s="379"/>
      <c r="ALY417" s="379"/>
      <c r="ALZ417" s="379"/>
      <c r="AMA417" s="379"/>
      <c r="AMB417" s="379"/>
      <c r="AMC417" s="379"/>
      <c r="AMD417" s="379"/>
      <c r="AME417" s="379"/>
      <c r="AMF417" s="379"/>
      <c r="AMG417" s="379"/>
      <c r="AMH417" s="379"/>
      <c r="AMI417" s="379"/>
      <c r="AMJ417" s="379"/>
      <c r="AMK417" s="379"/>
      <c r="AML417" s="379"/>
      <c r="AMM417" s="379"/>
      <c r="AMN417" s="379"/>
      <c r="AMO417" s="379"/>
      <c r="AMP417" s="379"/>
      <c r="AMQ417" s="379"/>
      <c r="AMR417" s="379"/>
      <c r="AMS417" s="379"/>
      <c r="AMT417" s="379"/>
      <c r="AMU417" s="379"/>
      <c r="AMV417" s="379"/>
      <c r="AMW417" s="379"/>
      <c r="AMX417" s="379"/>
      <c r="AMY417" s="379"/>
      <c r="AMZ417" s="379"/>
      <c r="ANA417" s="379"/>
      <c r="ANB417" s="379"/>
      <c r="ANC417" s="379"/>
      <c r="AND417" s="379"/>
      <c r="ANE417" s="379"/>
      <c r="ANF417" s="379"/>
      <c r="ANG417" s="379"/>
      <c r="ANH417" s="379"/>
    </row>
    <row r="418" spans="1:1048" s="343" customFormat="1" ht="13.2" x14ac:dyDescent="0.25">
      <c r="A418" s="375">
        <v>45945</v>
      </c>
      <c r="B418" s="373">
        <v>0</v>
      </c>
      <c r="C418" s="373">
        <v>0.17699999999999999</v>
      </c>
      <c r="D418" s="387">
        <v>0.06</v>
      </c>
      <c r="E418" s="468">
        <v>7.1999999999999995E-2</v>
      </c>
      <c r="F418" s="480">
        <v>45976</v>
      </c>
      <c r="G418" s="402">
        <v>16.8</v>
      </c>
      <c r="H418" s="394">
        <v>0.29599999999999999</v>
      </c>
      <c r="I418" s="394">
        <v>0.23899999999999999</v>
      </c>
      <c r="J418" s="486">
        <v>0.214</v>
      </c>
      <c r="K418" s="409">
        <v>46006</v>
      </c>
      <c r="L418" s="407">
        <v>0.3</v>
      </c>
      <c r="M418" s="407">
        <v>0.17799999999999999</v>
      </c>
      <c r="N418" s="407">
        <v>0.13700000000000001</v>
      </c>
      <c r="O418" s="465">
        <v>0.13700000000000001</v>
      </c>
      <c r="P418" s="492">
        <v>46037</v>
      </c>
      <c r="Q418" s="451">
        <v>0</v>
      </c>
      <c r="R418" s="451">
        <v>0.157</v>
      </c>
      <c r="S418" s="451">
        <v>0.26200000000000001</v>
      </c>
      <c r="T418" s="537">
        <v>0.14000000000000001</v>
      </c>
      <c r="U418" s="541">
        <v>46068</v>
      </c>
      <c r="V418" s="440">
        <v>0.1</v>
      </c>
      <c r="W418" s="440">
        <v>6.0270000000000001</v>
      </c>
      <c r="X418" s="531">
        <v>0.1</v>
      </c>
      <c r="Y418" s="568">
        <v>3.2000000000000001E-2</v>
      </c>
      <c r="Z418" s="438">
        <v>46096</v>
      </c>
      <c r="AA418" s="441">
        <v>4.4000000000000004</v>
      </c>
      <c r="AB418" s="442">
        <v>1.474</v>
      </c>
      <c r="AC418" s="442">
        <v>0.77900000000000003</v>
      </c>
      <c r="AD418" s="455">
        <v>0.94299999999999995</v>
      </c>
      <c r="AE418" s="570"/>
      <c r="AF418" s="447"/>
      <c r="AG418" s="453"/>
      <c r="AH418" s="587"/>
      <c r="AI418" s="587"/>
      <c r="AJ418" s="443"/>
      <c r="AK418" s="444"/>
      <c r="AL418" s="445"/>
      <c r="AM418" s="445"/>
      <c r="AN418" s="445"/>
      <c r="AO418" s="446"/>
      <c r="AP418" s="447"/>
      <c r="AQ418" s="448"/>
      <c r="AR418" s="453"/>
      <c r="AS418" s="617"/>
      <c r="AT418" s="449"/>
      <c r="AU418" s="430"/>
      <c r="AV418" s="431"/>
      <c r="AW418" s="431"/>
      <c r="AX418" s="452"/>
      <c r="AY418" s="439"/>
      <c r="AZ418" s="381"/>
      <c r="BA418" s="381"/>
      <c r="BB418" s="383"/>
      <c r="BC418" s="383"/>
      <c r="BD418" s="449"/>
      <c r="BE418" s="430"/>
      <c r="BF418" s="441"/>
      <c r="BG418" s="441"/>
      <c r="BH418" s="624"/>
      <c r="BI418" s="379"/>
      <c r="BJ418" s="379"/>
      <c r="BK418" s="379"/>
      <c r="BL418" s="380"/>
      <c r="BM418" s="379"/>
      <c r="BN418" s="379"/>
      <c r="BO418" s="379"/>
      <c r="BP418" s="379"/>
      <c r="BQ418" s="379"/>
      <c r="BR418" s="379"/>
      <c r="BS418" s="379"/>
      <c r="BT418" s="379"/>
      <c r="BU418" s="379"/>
      <c r="BV418" s="379"/>
      <c r="BW418" s="379"/>
      <c r="BX418" s="379"/>
      <c r="BY418" s="379"/>
      <c r="BZ418" s="379"/>
      <c r="CA418" s="379"/>
      <c r="CB418" s="379"/>
      <c r="CC418" s="379"/>
      <c r="CD418" s="379"/>
      <c r="CE418" s="379"/>
      <c r="CF418" s="379"/>
      <c r="CG418" s="379"/>
      <c r="CH418" s="379"/>
      <c r="CI418" s="379"/>
      <c r="CJ418" s="379"/>
      <c r="CK418" s="379"/>
      <c r="CL418" s="379"/>
      <c r="CM418" s="379"/>
      <c r="CN418" s="379"/>
      <c r="CO418" s="379"/>
      <c r="CP418" s="379"/>
      <c r="CQ418" s="379"/>
      <c r="CR418" s="379"/>
      <c r="CS418" s="379"/>
      <c r="CT418" s="379"/>
      <c r="CU418" s="379"/>
      <c r="CV418" s="379"/>
      <c r="CW418" s="379"/>
      <c r="CX418" s="379"/>
      <c r="CY418" s="379"/>
      <c r="CZ418" s="379"/>
      <c r="DA418" s="379"/>
      <c r="DB418" s="379"/>
      <c r="DC418" s="379"/>
      <c r="DD418" s="379"/>
      <c r="DE418" s="379"/>
      <c r="DF418" s="379"/>
      <c r="DG418" s="379"/>
      <c r="DH418" s="379"/>
      <c r="DI418" s="379"/>
      <c r="DJ418" s="379"/>
      <c r="DK418" s="379"/>
      <c r="DL418" s="379"/>
      <c r="DM418" s="379"/>
      <c r="DN418" s="379"/>
      <c r="DO418" s="379"/>
      <c r="DP418" s="379"/>
      <c r="DQ418" s="379"/>
      <c r="DR418" s="379"/>
      <c r="DS418" s="379"/>
      <c r="DT418" s="379"/>
      <c r="DU418" s="379"/>
      <c r="DV418" s="379"/>
      <c r="DW418" s="379"/>
      <c r="DX418" s="379"/>
      <c r="DY418" s="379"/>
      <c r="DZ418" s="379"/>
      <c r="EA418" s="379"/>
      <c r="EB418" s="379"/>
      <c r="EC418" s="379"/>
      <c r="ED418" s="379"/>
      <c r="EE418" s="379"/>
      <c r="EF418" s="379"/>
      <c r="EG418" s="379"/>
      <c r="EH418" s="379"/>
      <c r="EI418" s="379"/>
      <c r="EJ418" s="379"/>
      <c r="EK418" s="379"/>
      <c r="EL418" s="379"/>
      <c r="EM418" s="379"/>
      <c r="EN418" s="379"/>
      <c r="EO418" s="379"/>
      <c r="EP418" s="379"/>
      <c r="EQ418" s="379"/>
      <c r="ER418" s="379"/>
      <c r="ES418" s="379"/>
      <c r="ET418" s="379"/>
      <c r="EU418" s="379"/>
      <c r="EV418" s="379"/>
      <c r="EW418" s="379"/>
      <c r="EX418" s="379"/>
      <c r="EY418" s="379"/>
      <c r="EZ418" s="379"/>
      <c r="FA418" s="379"/>
      <c r="FB418" s="379"/>
      <c r="FC418" s="379"/>
      <c r="FD418" s="379"/>
      <c r="FE418" s="379"/>
      <c r="FF418" s="379"/>
      <c r="FG418" s="379"/>
      <c r="FH418" s="379"/>
      <c r="FI418" s="379"/>
      <c r="FJ418" s="379"/>
      <c r="FK418" s="379"/>
      <c r="FL418" s="379"/>
      <c r="FM418" s="379"/>
      <c r="FN418" s="379"/>
      <c r="FO418" s="379"/>
      <c r="FP418" s="379"/>
      <c r="FQ418" s="379"/>
      <c r="FR418" s="379"/>
      <c r="FS418" s="379"/>
      <c r="FT418" s="379"/>
      <c r="FU418" s="379"/>
      <c r="FV418" s="379"/>
      <c r="FW418" s="379"/>
      <c r="FX418" s="379"/>
      <c r="FY418" s="379"/>
      <c r="FZ418" s="379"/>
      <c r="GA418" s="379"/>
      <c r="GB418" s="379"/>
      <c r="GC418" s="379"/>
      <c r="GD418" s="379"/>
      <c r="GE418" s="379"/>
      <c r="GF418" s="379"/>
      <c r="GG418" s="379"/>
      <c r="GH418" s="379"/>
      <c r="GI418" s="379"/>
      <c r="GJ418" s="379"/>
      <c r="GK418" s="379"/>
      <c r="GL418" s="379"/>
      <c r="GM418" s="379"/>
      <c r="GN418" s="379"/>
      <c r="GO418" s="379"/>
      <c r="GP418" s="379"/>
      <c r="GQ418" s="379"/>
      <c r="GR418" s="379"/>
      <c r="GS418" s="379"/>
      <c r="GT418" s="379"/>
      <c r="GU418" s="379"/>
      <c r="GV418" s="379"/>
      <c r="GW418" s="379"/>
      <c r="GX418" s="379"/>
      <c r="GY418" s="379"/>
      <c r="GZ418" s="379"/>
      <c r="HA418" s="379"/>
      <c r="HB418" s="379"/>
      <c r="HC418" s="379"/>
      <c r="HD418" s="379"/>
      <c r="HE418" s="379"/>
      <c r="HF418" s="379"/>
      <c r="HG418" s="379"/>
      <c r="HH418" s="379"/>
      <c r="HI418" s="379"/>
      <c r="HJ418" s="379"/>
      <c r="HK418" s="379"/>
      <c r="HL418" s="379"/>
      <c r="HM418" s="379"/>
      <c r="HN418" s="379"/>
      <c r="HO418" s="379"/>
      <c r="HP418" s="379"/>
      <c r="HQ418" s="379"/>
      <c r="HR418" s="379"/>
      <c r="HS418" s="379"/>
      <c r="HT418" s="379"/>
      <c r="HU418" s="379"/>
      <c r="HV418" s="379"/>
      <c r="HW418" s="379"/>
      <c r="HX418" s="379"/>
      <c r="HY418" s="379"/>
      <c r="HZ418" s="379"/>
      <c r="IA418" s="379"/>
      <c r="IB418" s="379"/>
      <c r="IC418" s="379"/>
      <c r="ID418" s="379"/>
      <c r="IE418" s="379"/>
      <c r="IF418" s="379"/>
      <c r="IG418" s="379"/>
      <c r="IH418" s="379"/>
      <c r="II418" s="379"/>
      <c r="IJ418" s="379"/>
      <c r="IK418" s="379"/>
      <c r="IL418" s="379"/>
      <c r="IM418" s="379"/>
      <c r="IN418" s="379"/>
      <c r="IO418" s="379"/>
      <c r="IP418" s="379"/>
      <c r="IQ418" s="379"/>
      <c r="IR418" s="379"/>
      <c r="IS418" s="379"/>
      <c r="IT418" s="379"/>
      <c r="IU418" s="379"/>
      <c r="IV418" s="379"/>
      <c r="IW418" s="379"/>
      <c r="IX418" s="379"/>
      <c r="IY418" s="379"/>
      <c r="IZ418" s="379"/>
      <c r="JA418" s="379"/>
      <c r="JB418" s="379"/>
      <c r="JC418" s="379"/>
      <c r="JD418" s="379"/>
      <c r="JE418" s="379"/>
      <c r="JF418" s="379"/>
      <c r="JG418" s="379"/>
      <c r="JH418" s="379"/>
      <c r="JI418" s="379"/>
      <c r="JJ418" s="379"/>
      <c r="JK418" s="379"/>
      <c r="JL418" s="379"/>
      <c r="JM418" s="379"/>
      <c r="JN418" s="379"/>
      <c r="JO418" s="379"/>
      <c r="JP418" s="379"/>
      <c r="JQ418" s="379"/>
      <c r="JR418" s="379"/>
      <c r="JS418" s="379"/>
      <c r="JT418" s="379"/>
      <c r="JU418" s="379"/>
      <c r="JV418" s="379"/>
      <c r="JW418" s="379"/>
      <c r="JX418" s="379"/>
      <c r="JY418" s="379"/>
      <c r="JZ418" s="379"/>
      <c r="KA418" s="379"/>
      <c r="KB418" s="379"/>
      <c r="KC418" s="379"/>
      <c r="KD418" s="379"/>
      <c r="KE418" s="379"/>
      <c r="KF418" s="379"/>
      <c r="KG418" s="379"/>
      <c r="KH418" s="379"/>
      <c r="KI418" s="379"/>
      <c r="KJ418" s="379"/>
      <c r="KK418" s="379"/>
      <c r="KL418" s="379"/>
      <c r="KM418" s="379"/>
      <c r="KN418" s="379"/>
      <c r="KO418" s="379"/>
      <c r="KP418" s="379"/>
      <c r="KQ418" s="379"/>
      <c r="KR418" s="379"/>
      <c r="KS418" s="379"/>
      <c r="KT418" s="379"/>
      <c r="KU418" s="379"/>
      <c r="KV418" s="379"/>
      <c r="KW418" s="379"/>
      <c r="KX418" s="379"/>
      <c r="KY418" s="379"/>
      <c r="KZ418" s="379"/>
      <c r="LA418" s="379"/>
      <c r="LB418" s="379"/>
      <c r="LC418" s="379"/>
      <c r="LD418" s="379"/>
      <c r="LE418" s="379"/>
      <c r="LF418" s="379"/>
      <c r="LG418" s="379"/>
      <c r="LH418" s="379"/>
      <c r="LI418" s="379"/>
      <c r="LJ418" s="379"/>
      <c r="LK418" s="379"/>
      <c r="LL418" s="379"/>
      <c r="LM418" s="379"/>
      <c r="LN418" s="379"/>
      <c r="LO418" s="379"/>
      <c r="LP418" s="379"/>
      <c r="LQ418" s="379"/>
      <c r="LR418" s="379"/>
      <c r="LS418" s="379"/>
      <c r="LT418" s="379"/>
      <c r="LU418" s="379"/>
      <c r="LV418" s="379"/>
      <c r="LW418" s="379"/>
      <c r="LX418" s="379"/>
      <c r="LY418" s="379"/>
      <c r="LZ418" s="379"/>
      <c r="MA418" s="379"/>
      <c r="MB418" s="379"/>
      <c r="MC418" s="379"/>
      <c r="MD418" s="379"/>
      <c r="ME418" s="379"/>
      <c r="MF418" s="379"/>
      <c r="MG418" s="379"/>
      <c r="MH418" s="379"/>
      <c r="MI418" s="379"/>
      <c r="MJ418" s="379"/>
      <c r="MK418" s="379"/>
      <c r="ML418" s="379"/>
      <c r="MM418" s="379"/>
      <c r="MN418" s="379"/>
      <c r="MO418" s="379"/>
      <c r="MP418" s="379"/>
      <c r="MQ418" s="379"/>
      <c r="MR418" s="379"/>
      <c r="MS418" s="379"/>
      <c r="MT418" s="379"/>
      <c r="MU418" s="379"/>
      <c r="MV418" s="379"/>
      <c r="MW418" s="379"/>
      <c r="MX418" s="379"/>
      <c r="MY418" s="379"/>
      <c r="MZ418" s="379"/>
      <c r="NA418" s="379"/>
      <c r="NB418" s="379"/>
      <c r="NC418" s="379"/>
      <c r="ND418" s="379"/>
      <c r="NE418" s="379"/>
      <c r="NF418" s="379"/>
      <c r="NG418" s="379"/>
      <c r="NH418" s="379"/>
      <c r="NI418" s="379"/>
      <c r="NJ418" s="379"/>
      <c r="NK418" s="379"/>
      <c r="NL418" s="379"/>
      <c r="NM418" s="379"/>
      <c r="NN418" s="379"/>
      <c r="NO418" s="379"/>
      <c r="NP418" s="379"/>
      <c r="NQ418" s="379"/>
      <c r="NR418" s="379"/>
      <c r="NS418" s="379"/>
      <c r="NT418" s="379"/>
      <c r="NU418" s="379"/>
      <c r="NV418" s="379"/>
      <c r="NW418" s="379"/>
      <c r="NX418" s="379"/>
      <c r="NY418" s="379"/>
      <c r="NZ418" s="379"/>
      <c r="OA418" s="379"/>
      <c r="OB418" s="379"/>
      <c r="OC418" s="379"/>
      <c r="OD418" s="379"/>
      <c r="OE418" s="379"/>
      <c r="OF418" s="379"/>
      <c r="OG418" s="379"/>
      <c r="OH418" s="379"/>
      <c r="OI418" s="379"/>
      <c r="OJ418" s="379"/>
      <c r="OK418" s="379"/>
      <c r="OL418" s="379"/>
      <c r="OM418" s="379"/>
      <c r="ON418" s="379"/>
      <c r="OO418" s="379"/>
      <c r="OP418" s="379"/>
      <c r="OQ418" s="379"/>
      <c r="OR418" s="379"/>
      <c r="OS418" s="379"/>
      <c r="OT418" s="379"/>
      <c r="OU418" s="379"/>
      <c r="OV418" s="379"/>
      <c r="OW418" s="379"/>
      <c r="OX418" s="379"/>
      <c r="OY418" s="379"/>
      <c r="OZ418" s="379"/>
      <c r="PA418" s="379"/>
      <c r="PB418" s="379"/>
      <c r="PC418" s="379"/>
      <c r="PD418" s="379"/>
      <c r="PE418" s="379"/>
      <c r="PF418" s="379"/>
      <c r="PG418" s="379"/>
      <c r="PH418" s="379"/>
      <c r="PI418" s="379"/>
      <c r="PJ418" s="379"/>
      <c r="PK418" s="379"/>
      <c r="PL418" s="379"/>
      <c r="PM418" s="379"/>
      <c r="PN418" s="379"/>
      <c r="PO418" s="379"/>
      <c r="PP418" s="379"/>
      <c r="PQ418" s="379"/>
      <c r="PR418" s="379"/>
      <c r="PS418" s="379"/>
      <c r="PT418" s="379"/>
      <c r="PU418" s="379"/>
      <c r="PV418" s="379"/>
      <c r="PW418" s="379"/>
      <c r="PX418" s="379"/>
      <c r="PY418" s="379"/>
      <c r="PZ418" s="379"/>
      <c r="QA418" s="379"/>
      <c r="QB418" s="379"/>
      <c r="QC418" s="379"/>
      <c r="QD418" s="379"/>
      <c r="QE418" s="379"/>
      <c r="QF418" s="379"/>
      <c r="QG418" s="379"/>
      <c r="QH418" s="379"/>
      <c r="QI418" s="379"/>
      <c r="QJ418" s="379"/>
      <c r="QK418" s="379"/>
      <c r="QL418" s="379"/>
      <c r="QM418" s="379"/>
      <c r="QN418" s="379"/>
      <c r="QO418" s="379"/>
      <c r="QP418" s="379"/>
      <c r="QQ418" s="379"/>
      <c r="QR418" s="379"/>
      <c r="QS418" s="379"/>
      <c r="QT418" s="379"/>
      <c r="QU418" s="379"/>
      <c r="QV418" s="379"/>
      <c r="QW418" s="379"/>
      <c r="QX418" s="379"/>
      <c r="QY418" s="379"/>
      <c r="QZ418" s="379"/>
      <c r="RA418" s="379"/>
      <c r="RB418" s="379"/>
      <c r="RC418" s="379"/>
      <c r="RD418" s="379"/>
      <c r="RE418" s="379"/>
      <c r="RF418" s="379"/>
      <c r="RG418" s="379"/>
      <c r="RH418" s="379"/>
      <c r="RI418" s="379"/>
      <c r="RJ418" s="379"/>
      <c r="RK418" s="379"/>
      <c r="RL418" s="379"/>
      <c r="RM418" s="379"/>
      <c r="RN418" s="379"/>
      <c r="RO418" s="379"/>
      <c r="RP418" s="379"/>
      <c r="RQ418" s="379"/>
      <c r="RR418" s="379"/>
      <c r="RS418" s="379"/>
      <c r="RT418" s="379"/>
      <c r="RU418" s="379"/>
      <c r="RV418" s="379"/>
      <c r="RW418" s="379"/>
      <c r="RX418" s="379"/>
      <c r="RY418" s="379"/>
      <c r="RZ418" s="379"/>
      <c r="SA418" s="379"/>
      <c r="SB418" s="379"/>
      <c r="SC418" s="379"/>
      <c r="SD418" s="379"/>
      <c r="SE418" s="379"/>
      <c r="SF418" s="379"/>
      <c r="SG418" s="379"/>
      <c r="SH418" s="379"/>
      <c r="SI418" s="379"/>
      <c r="SJ418" s="379"/>
      <c r="SK418" s="379"/>
      <c r="SL418" s="379"/>
      <c r="SM418" s="379"/>
      <c r="SN418" s="379"/>
      <c r="SO418" s="379"/>
      <c r="SP418" s="379"/>
      <c r="SQ418" s="379"/>
      <c r="SR418" s="379"/>
      <c r="SS418" s="379"/>
      <c r="ST418" s="379"/>
      <c r="SU418" s="379"/>
      <c r="SV418" s="379"/>
      <c r="SW418" s="379"/>
      <c r="SX418" s="379"/>
      <c r="SY418" s="379"/>
      <c r="SZ418" s="379"/>
      <c r="TA418" s="379"/>
      <c r="TB418" s="379"/>
      <c r="TC418" s="379"/>
      <c r="TD418" s="379"/>
      <c r="TE418" s="379"/>
      <c r="TF418" s="379"/>
      <c r="TG418" s="379"/>
      <c r="TH418" s="379"/>
      <c r="TI418" s="379"/>
      <c r="TJ418" s="379"/>
      <c r="TK418" s="379"/>
      <c r="TL418" s="379"/>
      <c r="TM418" s="379"/>
      <c r="TN418" s="379"/>
      <c r="TO418" s="379"/>
      <c r="TP418" s="379"/>
      <c r="TQ418" s="379"/>
      <c r="TR418" s="379"/>
      <c r="TS418" s="379"/>
      <c r="TT418" s="379"/>
      <c r="TU418" s="379"/>
      <c r="TV418" s="379"/>
      <c r="TW418" s="379"/>
      <c r="TX418" s="379"/>
      <c r="TY418" s="379"/>
      <c r="TZ418" s="379"/>
      <c r="UA418" s="379"/>
      <c r="UB418" s="379"/>
      <c r="UC418" s="379"/>
      <c r="UD418" s="379"/>
      <c r="UE418" s="379"/>
      <c r="UF418" s="379"/>
      <c r="UG418" s="379"/>
      <c r="UH418" s="379"/>
      <c r="UI418" s="379"/>
      <c r="UJ418" s="379"/>
      <c r="UK418" s="379"/>
      <c r="UL418" s="379"/>
      <c r="UM418" s="379"/>
      <c r="UN418" s="379"/>
      <c r="UO418" s="379"/>
      <c r="UP418" s="379"/>
      <c r="UQ418" s="379"/>
      <c r="UR418" s="379"/>
      <c r="US418" s="379"/>
      <c r="UT418" s="379"/>
      <c r="UU418" s="379"/>
      <c r="UV418" s="379"/>
      <c r="UW418" s="379"/>
      <c r="UX418" s="379"/>
      <c r="UY418" s="379"/>
      <c r="UZ418" s="379"/>
      <c r="VA418" s="379"/>
      <c r="VB418" s="379"/>
      <c r="VC418" s="379"/>
      <c r="VD418" s="379"/>
      <c r="VE418" s="379"/>
      <c r="VF418" s="379"/>
      <c r="VG418" s="379"/>
      <c r="VH418" s="379"/>
      <c r="VI418" s="379"/>
      <c r="VJ418" s="379"/>
      <c r="VK418" s="379"/>
      <c r="VL418" s="379"/>
      <c r="VM418" s="379"/>
      <c r="VN418" s="379"/>
      <c r="VO418" s="379"/>
      <c r="VP418" s="379"/>
      <c r="VQ418" s="379"/>
      <c r="VR418" s="379"/>
      <c r="VS418" s="379"/>
      <c r="VT418" s="379"/>
      <c r="VU418" s="379"/>
      <c r="VV418" s="379"/>
      <c r="VW418" s="379"/>
      <c r="VX418" s="379"/>
      <c r="VY418" s="379"/>
      <c r="VZ418" s="379"/>
      <c r="WA418" s="379"/>
      <c r="WB418" s="379"/>
      <c r="WC418" s="379"/>
      <c r="WD418" s="379"/>
      <c r="WE418" s="379"/>
      <c r="WF418" s="379"/>
      <c r="WG418" s="379"/>
      <c r="WH418" s="379"/>
      <c r="WI418" s="379"/>
      <c r="WJ418" s="379"/>
      <c r="WK418" s="379"/>
      <c r="WL418" s="379"/>
      <c r="WM418" s="379"/>
      <c r="WN418" s="379"/>
      <c r="WO418" s="379"/>
      <c r="WP418" s="379"/>
      <c r="WQ418" s="379"/>
      <c r="WR418" s="379"/>
      <c r="WS418" s="379"/>
      <c r="WT418" s="379"/>
      <c r="WU418" s="379"/>
      <c r="WV418" s="379"/>
      <c r="WW418" s="379"/>
      <c r="WX418" s="379"/>
      <c r="WY418" s="379"/>
      <c r="WZ418" s="379"/>
      <c r="XA418" s="379"/>
      <c r="XB418" s="379"/>
      <c r="XC418" s="379"/>
      <c r="XD418" s="379"/>
      <c r="XE418" s="379"/>
      <c r="XF418" s="379"/>
      <c r="XG418" s="379"/>
      <c r="XH418" s="379"/>
      <c r="XI418" s="379"/>
      <c r="XJ418" s="379"/>
      <c r="XK418" s="379"/>
      <c r="XL418" s="379"/>
      <c r="XM418" s="379"/>
      <c r="XN418" s="379"/>
      <c r="XO418" s="379"/>
      <c r="XP418" s="379"/>
      <c r="XQ418" s="379"/>
      <c r="XR418" s="379"/>
      <c r="XS418" s="379"/>
      <c r="XT418" s="379"/>
      <c r="XU418" s="379"/>
      <c r="XV418" s="379"/>
      <c r="XW418" s="379"/>
      <c r="XX418" s="379"/>
      <c r="XY418" s="379"/>
      <c r="XZ418" s="379"/>
      <c r="YA418" s="379"/>
      <c r="YB418" s="379"/>
      <c r="YC418" s="379"/>
      <c r="YD418" s="379"/>
      <c r="YE418" s="379"/>
      <c r="YF418" s="379"/>
      <c r="YG418" s="379"/>
      <c r="YH418" s="379"/>
      <c r="YI418" s="379"/>
      <c r="YJ418" s="379"/>
      <c r="YK418" s="379"/>
      <c r="YL418" s="379"/>
      <c r="YM418" s="379"/>
      <c r="YN418" s="379"/>
      <c r="YO418" s="379"/>
      <c r="YP418" s="379"/>
      <c r="YQ418" s="379"/>
      <c r="YR418" s="379"/>
      <c r="YS418" s="379"/>
      <c r="YT418" s="379"/>
      <c r="YU418" s="379"/>
      <c r="YV418" s="379"/>
      <c r="YW418" s="379"/>
      <c r="YX418" s="379"/>
      <c r="YY418" s="379"/>
      <c r="YZ418" s="379"/>
      <c r="ZA418" s="379"/>
      <c r="ZB418" s="379"/>
      <c r="ZC418" s="379"/>
      <c r="ZD418" s="379"/>
      <c r="ZE418" s="379"/>
      <c r="ZF418" s="379"/>
      <c r="ZG418" s="379"/>
      <c r="ZH418" s="379"/>
      <c r="ZI418" s="379"/>
      <c r="ZJ418" s="379"/>
      <c r="ZK418" s="379"/>
      <c r="ZL418" s="379"/>
      <c r="ZM418" s="379"/>
      <c r="ZN418" s="379"/>
      <c r="ZO418" s="379"/>
      <c r="ZP418" s="379"/>
      <c r="ZQ418" s="379"/>
      <c r="ZR418" s="379"/>
      <c r="ZS418" s="379"/>
      <c r="ZT418" s="379"/>
      <c r="ZU418" s="379"/>
      <c r="ZV418" s="379"/>
      <c r="ZW418" s="379"/>
      <c r="ZX418" s="379"/>
      <c r="ZY418" s="379"/>
      <c r="ZZ418" s="379"/>
      <c r="AAA418" s="379"/>
      <c r="AAB418" s="379"/>
      <c r="AAC418" s="379"/>
      <c r="AAD418" s="379"/>
      <c r="AAE418" s="379"/>
      <c r="AAF418" s="379"/>
      <c r="AAG418" s="379"/>
      <c r="AAH418" s="379"/>
      <c r="AAI418" s="379"/>
      <c r="AAJ418" s="379"/>
      <c r="AAK418" s="379"/>
      <c r="AAL418" s="379"/>
      <c r="AAM418" s="379"/>
      <c r="AAN418" s="379"/>
      <c r="AAO418" s="379"/>
      <c r="AAP418" s="379"/>
      <c r="AAQ418" s="379"/>
      <c r="AAR418" s="379"/>
      <c r="AAS418" s="379"/>
      <c r="AAT418" s="379"/>
      <c r="AAU418" s="379"/>
      <c r="AAV418" s="379"/>
      <c r="AAW418" s="379"/>
      <c r="AAX418" s="379"/>
      <c r="AAY418" s="379"/>
      <c r="AAZ418" s="379"/>
      <c r="ABA418" s="379"/>
      <c r="ABB418" s="379"/>
      <c r="ABC418" s="379"/>
      <c r="ABD418" s="379"/>
      <c r="ABE418" s="379"/>
      <c r="ABF418" s="379"/>
      <c r="ABG418" s="379"/>
      <c r="ABH418" s="379"/>
      <c r="ABI418" s="379"/>
      <c r="ABJ418" s="379"/>
      <c r="ABK418" s="379"/>
      <c r="ABL418" s="379"/>
      <c r="ABM418" s="379"/>
      <c r="ABN418" s="379"/>
      <c r="ABO418" s="379"/>
      <c r="ABP418" s="379"/>
      <c r="ABQ418" s="379"/>
      <c r="ABR418" s="379"/>
      <c r="ABS418" s="379"/>
      <c r="ABT418" s="379"/>
      <c r="ABU418" s="379"/>
      <c r="ABV418" s="379"/>
      <c r="ABW418" s="379"/>
      <c r="ABX418" s="379"/>
      <c r="ABY418" s="379"/>
      <c r="ABZ418" s="379"/>
      <c r="ACA418" s="379"/>
      <c r="ACB418" s="379"/>
      <c r="ACC418" s="379"/>
      <c r="ACD418" s="379"/>
      <c r="ACE418" s="379"/>
      <c r="ACF418" s="379"/>
      <c r="ACG418" s="379"/>
      <c r="ACH418" s="379"/>
      <c r="ACI418" s="379"/>
      <c r="ACJ418" s="379"/>
      <c r="ACK418" s="379"/>
      <c r="ACL418" s="379"/>
      <c r="ACM418" s="379"/>
      <c r="ACN418" s="379"/>
      <c r="ACO418" s="379"/>
      <c r="ACP418" s="379"/>
      <c r="ACQ418" s="379"/>
      <c r="ACR418" s="379"/>
      <c r="ACS418" s="379"/>
      <c r="ACT418" s="379"/>
      <c r="ACU418" s="379"/>
      <c r="ACV418" s="379"/>
      <c r="ACW418" s="379"/>
      <c r="ACX418" s="379"/>
      <c r="ACY418" s="379"/>
      <c r="ACZ418" s="379"/>
      <c r="ADA418" s="379"/>
      <c r="ADB418" s="379"/>
      <c r="ADC418" s="379"/>
      <c r="ADD418" s="379"/>
      <c r="ADE418" s="379"/>
      <c r="ADF418" s="379"/>
      <c r="ADG418" s="379"/>
      <c r="ADH418" s="379"/>
      <c r="ADI418" s="379"/>
      <c r="ADJ418" s="379"/>
      <c r="ADK418" s="379"/>
      <c r="ADL418" s="379"/>
      <c r="ADM418" s="379"/>
      <c r="ADN418" s="379"/>
      <c r="ADO418" s="379"/>
      <c r="ADP418" s="379"/>
      <c r="ADQ418" s="379"/>
      <c r="ADR418" s="379"/>
      <c r="ADS418" s="379"/>
      <c r="ADT418" s="379"/>
      <c r="ADU418" s="379"/>
      <c r="ADV418" s="379"/>
      <c r="ADW418" s="379"/>
      <c r="ADX418" s="379"/>
      <c r="ADY418" s="379"/>
      <c r="ADZ418" s="379"/>
      <c r="AEA418" s="379"/>
      <c r="AEB418" s="379"/>
      <c r="AEC418" s="379"/>
      <c r="AED418" s="379"/>
      <c r="AEE418" s="379"/>
      <c r="AEF418" s="379"/>
      <c r="AEG418" s="379"/>
      <c r="AEH418" s="379"/>
      <c r="AEI418" s="379"/>
      <c r="AEJ418" s="379"/>
      <c r="AEK418" s="379"/>
      <c r="AEL418" s="379"/>
      <c r="AEM418" s="379"/>
      <c r="AEN418" s="379"/>
      <c r="AEO418" s="379"/>
      <c r="AEP418" s="379"/>
      <c r="AEQ418" s="379"/>
      <c r="AER418" s="379"/>
      <c r="AES418" s="379"/>
      <c r="AET418" s="379"/>
      <c r="AEU418" s="379"/>
      <c r="AEV418" s="379"/>
      <c r="AEW418" s="379"/>
      <c r="AEX418" s="379"/>
      <c r="AEY418" s="379"/>
      <c r="AEZ418" s="379"/>
      <c r="AFA418" s="379"/>
      <c r="AFB418" s="379"/>
      <c r="AFC418" s="379"/>
      <c r="AFD418" s="379"/>
      <c r="AFE418" s="379"/>
      <c r="AFF418" s="379"/>
      <c r="AFG418" s="379"/>
      <c r="AFH418" s="379"/>
      <c r="AFI418" s="379"/>
      <c r="AFJ418" s="379"/>
      <c r="AFK418" s="379"/>
      <c r="AFL418" s="379"/>
      <c r="AFM418" s="379"/>
      <c r="AFN418" s="379"/>
      <c r="AFO418" s="379"/>
      <c r="AFP418" s="379"/>
      <c r="AFQ418" s="379"/>
      <c r="AFR418" s="379"/>
      <c r="AFS418" s="379"/>
      <c r="AFT418" s="379"/>
      <c r="AFU418" s="379"/>
      <c r="AFV418" s="379"/>
      <c r="AFW418" s="379"/>
      <c r="AFX418" s="379"/>
      <c r="AFY418" s="379"/>
      <c r="AFZ418" s="379"/>
      <c r="AGA418" s="379"/>
      <c r="AGB418" s="379"/>
      <c r="AGC418" s="379"/>
      <c r="AGD418" s="379"/>
      <c r="AGE418" s="379"/>
      <c r="AGF418" s="379"/>
      <c r="AGG418" s="379"/>
      <c r="AGH418" s="379"/>
      <c r="AGI418" s="379"/>
      <c r="AGJ418" s="379"/>
      <c r="AGK418" s="379"/>
      <c r="AGL418" s="379"/>
      <c r="AGM418" s="379"/>
      <c r="AGN418" s="379"/>
      <c r="AGO418" s="379"/>
      <c r="AGP418" s="379"/>
      <c r="AGQ418" s="379"/>
      <c r="AGR418" s="379"/>
      <c r="AGS418" s="379"/>
      <c r="AGT418" s="379"/>
      <c r="AGU418" s="379"/>
      <c r="AGV418" s="379"/>
      <c r="AGW418" s="379"/>
      <c r="AGX418" s="379"/>
      <c r="AGY418" s="379"/>
      <c r="AGZ418" s="379"/>
      <c r="AHA418" s="379"/>
      <c r="AHB418" s="379"/>
      <c r="AHC418" s="379"/>
      <c r="AHD418" s="379"/>
      <c r="AHE418" s="379"/>
      <c r="AHF418" s="379"/>
      <c r="AHG418" s="379"/>
      <c r="AHH418" s="379"/>
      <c r="AHI418" s="379"/>
      <c r="AHJ418" s="379"/>
      <c r="AHK418" s="379"/>
      <c r="AHL418" s="379"/>
      <c r="AHM418" s="379"/>
      <c r="AHN418" s="379"/>
      <c r="AHO418" s="379"/>
      <c r="AHP418" s="379"/>
      <c r="AHQ418" s="379"/>
      <c r="AHR418" s="379"/>
      <c r="AHS418" s="379"/>
      <c r="AHT418" s="379"/>
      <c r="AHU418" s="379"/>
      <c r="AHV418" s="379"/>
      <c r="AHW418" s="379"/>
      <c r="AHX418" s="379"/>
      <c r="AHY418" s="379"/>
      <c r="AHZ418" s="379"/>
      <c r="AIA418" s="379"/>
      <c r="AIB418" s="379"/>
      <c r="AIC418" s="379"/>
      <c r="AID418" s="379"/>
      <c r="AIE418" s="379"/>
      <c r="AIF418" s="379"/>
      <c r="AIG418" s="379"/>
      <c r="AIH418" s="379"/>
      <c r="AII418" s="379"/>
      <c r="AIJ418" s="379"/>
      <c r="AIK418" s="379"/>
      <c r="AIL418" s="379"/>
      <c r="AIM418" s="379"/>
      <c r="AIN418" s="379"/>
      <c r="AIO418" s="379"/>
      <c r="AIP418" s="379"/>
      <c r="AIQ418" s="379"/>
      <c r="AIR418" s="379"/>
      <c r="AIS418" s="379"/>
      <c r="AIT418" s="379"/>
      <c r="AIU418" s="379"/>
      <c r="AIV418" s="379"/>
      <c r="AIW418" s="379"/>
      <c r="AIX418" s="379"/>
      <c r="AIY418" s="379"/>
      <c r="AIZ418" s="379"/>
      <c r="AJA418" s="379"/>
      <c r="AJB418" s="379"/>
      <c r="AJC418" s="379"/>
      <c r="AJD418" s="379"/>
      <c r="AJE418" s="379"/>
      <c r="AJF418" s="379"/>
      <c r="AJG418" s="379"/>
      <c r="AJH418" s="379"/>
      <c r="AJI418" s="379"/>
      <c r="AJJ418" s="379"/>
      <c r="AJK418" s="379"/>
      <c r="AJL418" s="379"/>
      <c r="AJM418" s="379"/>
      <c r="AJN418" s="379"/>
      <c r="AJO418" s="379"/>
      <c r="AJP418" s="379"/>
      <c r="AJQ418" s="379"/>
      <c r="AJR418" s="379"/>
      <c r="AJS418" s="379"/>
      <c r="AJT418" s="379"/>
      <c r="AJU418" s="379"/>
      <c r="AJV418" s="379"/>
      <c r="AJW418" s="379"/>
      <c r="AJX418" s="379"/>
      <c r="AJY418" s="379"/>
      <c r="AJZ418" s="379"/>
      <c r="AKA418" s="379"/>
      <c r="AKB418" s="379"/>
      <c r="AKC418" s="379"/>
      <c r="AKD418" s="379"/>
      <c r="AKE418" s="379"/>
      <c r="AKF418" s="379"/>
      <c r="AKG418" s="379"/>
      <c r="AKH418" s="379"/>
      <c r="AKI418" s="379"/>
      <c r="AKJ418" s="379"/>
      <c r="AKK418" s="379"/>
      <c r="AKL418" s="379"/>
      <c r="AKM418" s="379"/>
      <c r="AKN418" s="379"/>
      <c r="AKO418" s="379"/>
      <c r="AKP418" s="379"/>
      <c r="AKQ418" s="379"/>
      <c r="AKR418" s="379"/>
      <c r="AKS418" s="379"/>
      <c r="AKT418" s="379"/>
      <c r="AKU418" s="379"/>
      <c r="AKV418" s="379"/>
      <c r="AKW418" s="379"/>
      <c r="AKX418" s="379"/>
      <c r="AKY418" s="379"/>
      <c r="AKZ418" s="379"/>
      <c r="ALA418" s="379"/>
      <c r="ALB418" s="379"/>
      <c r="ALC418" s="379"/>
      <c r="ALD418" s="379"/>
      <c r="ALE418" s="379"/>
      <c r="ALF418" s="379"/>
      <c r="ALG418" s="379"/>
      <c r="ALH418" s="379"/>
      <c r="ALI418" s="379"/>
      <c r="ALJ418" s="379"/>
      <c r="ALK418" s="379"/>
      <c r="ALL418" s="379"/>
      <c r="ALM418" s="379"/>
      <c r="ALN418" s="379"/>
      <c r="ALO418" s="379"/>
      <c r="ALP418" s="379"/>
      <c r="ALQ418" s="379"/>
      <c r="ALR418" s="379"/>
      <c r="ALS418" s="379"/>
      <c r="ALT418" s="379"/>
      <c r="ALU418" s="379"/>
      <c r="ALV418" s="379"/>
      <c r="ALW418" s="379"/>
      <c r="ALX418" s="379"/>
      <c r="ALY418" s="379"/>
      <c r="ALZ418" s="379"/>
      <c r="AMA418" s="379"/>
      <c r="AMB418" s="379"/>
      <c r="AMC418" s="379"/>
      <c r="AMD418" s="379"/>
      <c r="AME418" s="379"/>
      <c r="AMF418" s="379"/>
      <c r="AMG418" s="379"/>
      <c r="AMH418" s="379"/>
      <c r="AMI418" s="379"/>
      <c r="AMJ418" s="379"/>
      <c r="AMK418" s="379"/>
      <c r="AML418" s="379"/>
      <c r="AMM418" s="379"/>
      <c r="AMN418" s="379"/>
      <c r="AMO418" s="379"/>
      <c r="AMP418" s="379"/>
      <c r="AMQ418" s="379"/>
      <c r="AMR418" s="379"/>
      <c r="AMS418" s="379"/>
      <c r="AMT418" s="379"/>
      <c r="AMU418" s="379"/>
      <c r="AMV418" s="379"/>
      <c r="AMW418" s="379"/>
      <c r="AMX418" s="379"/>
      <c r="AMY418" s="379"/>
      <c r="AMZ418" s="379"/>
      <c r="ANA418" s="379"/>
      <c r="ANB418" s="379"/>
      <c r="ANC418" s="379"/>
      <c r="AND418" s="379"/>
      <c r="ANE418" s="379"/>
      <c r="ANF418" s="379"/>
      <c r="ANG418" s="379"/>
      <c r="ANH418" s="379"/>
    </row>
    <row r="419" spans="1:1048" s="343" customFormat="1" ht="13.2" x14ac:dyDescent="0.25">
      <c r="A419" s="388">
        <v>45946</v>
      </c>
      <c r="B419" s="389">
        <v>0</v>
      </c>
      <c r="C419" s="389">
        <v>0.17399999999999999</v>
      </c>
      <c r="D419" s="390">
        <v>0.06</v>
      </c>
      <c r="E419" s="469">
        <v>7.2999999999999995E-2</v>
      </c>
      <c r="F419" s="479">
        <v>45977</v>
      </c>
      <c r="G419" s="403">
        <v>7.6</v>
      </c>
      <c r="H419" s="392">
        <v>0.498</v>
      </c>
      <c r="I419" s="392">
        <v>0.376</v>
      </c>
      <c r="J419" s="487">
        <v>0.68700000000000006</v>
      </c>
      <c r="K419" s="408">
        <v>46007</v>
      </c>
      <c r="L419" s="418">
        <v>13.8</v>
      </c>
      <c r="M419" s="418">
        <v>0.19400000000000001</v>
      </c>
      <c r="N419" s="418">
        <v>0.215</v>
      </c>
      <c r="O419" s="466">
        <v>0.215</v>
      </c>
      <c r="P419" s="492">
        <v>46038</v>
      </c>
      <c r="Q419" s="451">
        <v>8.1999999999999993</v>
      </c>
      <c r="R419" s="451">
        <v>0.17</v>
      </c>
      <c r="S419" s="451">
        <v>0.25700000000000001</v>
      </c>
      <c r="T419" s="537">
        <v>0.14599999999999999</v>
      </c>
      <c r="U419" s="541">
        <v>46069</v>
      </c>
      <c r="V419" s="440">
        <v>0</v>
      </c>
      <c r="W419" s="440">
        <v>4.7460000000000004</v>
      </c>
      <c r="X419" s="531">
        <v>0.11700000000000001</v>
      </c>
      <c r="Y419" s="568">
        <v>5.2999999999999999E-2</v>
      </c>
      <c r="Z419" s="449">
        <v>46097</v>
      </c>
      <c r="AA419" s="441">
        <v>0</v>
      </c>
      <c r="AB419" s="442">
        <v>1.423</v>
      </c>
      <c r="AC419" s="442">
        <v>0.57599999999999996</v>
      </c>
      <c r="AD419" s="455">
        <v>0.63800000000000001</v>
      </c>
      <c r="AE419" s="570"/>
      <c r="AF419" s="447"/>
      <c r="AG419" s="453"/>
      <c r="AH419" s="587"/>
      <c r="AI419" s="587"/>
      <c r="AJ419" s="443"/>
      <c r="AK419" s="444"/>
      <c r="AL419" s="445"/>
      <c r="AM419" s="445"/>
      <c r="AN419" s="445"/>
      <c r="AO419" s="446"/>
      <c r="AP419" s="447"/>
      <c r="AQ419" s="448"/>
      <c r="AR419" s="453"/>
      <c r="AS419" s="617"/>
      <c r="AT419" s="449"/>
      <c r="AU419" s="430"/>
      <c r="AV419" s="431"/>
      <c r="AW419" s="431"/>
      <c r="AX419" s="452"/>
      <c r="AY419" s="439"/>
      <c r="AZ419" s="381"/>
      <c r="BA419" s="381"/>
      <c r="BB419" s="383"/>
      <c r="BC419" s="383"/>
      <c r="BD419" s="449"/>
      <c r="BE419" s="430"/>
      <c r="BF419" s="441"/>
      <c r="BG419" s="441"/>
      <c r="BH419" s="624"/>
      <c r="BI419" s="379"/>
      <c r="BJ419" s="379"/>
      <c r="BK419" s="379"/>
      <c r="BL419" s="380"/>
      <c r="BM419" s="379"/>
      <c r="BN419" s="379"/>
      <c r="BO419" s="379"/>
      <c r="BP419" s="379"/>
      <c r="BQ419" s="379"/>
      <c r="BR419" s="379"/>
      <c r="BS419" s="379"/>
      <c r="BT419" s="379"/>
      <c r="BU419" s="379"/>
      <c r="BV419" s="379"/>
      <c r="BW419" s="379"/>
      <c r="BX419" s="379"/>
      <c r="BY419" s="379"/>
      <c r="BZ419" s="379"/>
      <c r="CA419" s="379"/>
      <c r="CB419" s="379"/>
      <c r="CC419" s="379"/>
      <c r="CD419" s="379"/>
      <c r="CE419" s="379"/>
      <c r="CF419" s="379"/>
      <c r="CG419" s="379"/>
      <c r="CH419" s="379"/>
      <c r="CI419" s="379"/>
      <c r="CJ419" s="379"/>
      <c r="CK419" s="379"/>
      <c r="CL419" s="379"/>
      <c r="CM419" s="379"/>
      <c r="CN419" s="379"/>
      <c r="CO419" s="379"/>
      <c r="CP419" s="379"/>
      <c r="CQ419" s="379"/>
      <c r="CR419" s="379"/>
      <c r="CS419" s="379"/>
      <c r="CT419" s="379"/>
      <c r="CU419" s="379"/>
      <c r="CV419" s="379"/>
      <c r="CW419" s="379"/>
      <c r="CX419" s="379"/>
      <c r="CY419" s="379"/>
      <c r="CZ419" s="379"/>
      <c r="DA419" s="379"/>
      <c r="DB419" s="379"/>
      <c r="DC419" s="379"/>
      <c r="DD419" s="379"/>
      <c r="DE419" s="379"/>
      <c r="DF419" s="379"/>
      <c r="DG419" s="379"/>
      <c r="DH419" s="379"/>
      <c r="DI419" s="379"/>
      <c r="DJ419" s="379"/>
      <c r="DK419" s="379"/>
      <c r="DL419" s="379"/>
      <c r="DM419" s="379"/>
      <c r="DN419" s="379"/>
      <c r="DO419" s="379"/>
      <c r="DP419" s="379"/>
      <c r="DQ419" s="379"/>
      <c r="DR419" s="379"/>
      <c r="DS419" s="379"/>
      <c r="DT419" s="379"/>
      <c r="DU419" s="379"/>
      <c r="DV419" s="379"/>
      <c r="DW419" s="379"/>
      <c r="DX419" s="379"/>
      <c r="DY419" s="379"/>
      <c r="DZ419" s="379"/>
      <c r="EA419" s="379"/>
      <c r="EB419" s="379"/>
      <c r="EC419" s="379"/>
      <c r="ED419" s="379"/>
      <c r="EE419" s="379"/>
      <c r="EF419" s="379"/>
      <c r="EG419" s="379"/>
      <c r="EH419" s="379"/>
      <c r="EI419" s="379"/>
      <c r="EJ419" s="379"/>
      <c r="EK419" s="379"/>
      <c r="EL419" s="379"/>
      <c r="EM419" s="379"/>
      <c r="EN419" s="379"/>
      <c r="EO419" s="379"/>
      <c r="EP419" s="379"/>
      <c r="EQ419" s="379"/>
      <c r="ER419" s="379"/>
      <c r="ES419" s="379"/>
      <c r="ET419" s="379"/>
      <c r="EU419" s="379"/>
      <c r="EV419" s="379"/>
      <c r="EW419" s="379"/>
      <c r="EX419" s="379"/>
      <c r="EY419" s="379"/>
      <c r="EZ419" s="379"/>
      <c r="FA419" s="379"/>
      <c r="FB419" s="379"/>
      <c r="FC419" s="379"/>
      <c r="FD419" s="379"/>
      <c r="FE419" s="379"/>
      <c r="FF419" s="379"/>
      <c r="FG419" s="379"/>
      <c r="FH419" s="379"/>
      <c r="FI419" s="379"/>
      <c r="FJ419" s="379"/>
      <c r="FK419" s="379"/>
      <c r="FL419" s="379"/>
      <c r="FM419" s="379"/>
      <c r="FN419" s="379"/>
      <c r="FO419" s="379"/>
      <c r="FP419" s="379"/>
      <c r="FQ419" s="379"/>
      <c r="FR419" s="379"/>
      <c r="FS419" s="379"/>
      <c r="FT419" s="379"/>
      <c r="FU419" s="379"/>
      <c r="FV419" s="379"/>
      <c r="FW419" s="379"/>
      <c r="FX419" s="379"/>
      <c r="FY419" s="379"/>
      <c r="FZ419" s="379"/>
      <c r="GA419" s="379"/>
      <c r="GB419" s="379"/>
      <c r="GC419" s="379"/>
      <c r="GD419" s="379"/>
      <c r="GE419" s="379"/>
      <c r="GF419" s="379"/>
      <c r="GG419" s="379"/>
      <c r="GH419" s="379"/>
      <c r="GI419" s="379"/>
      <c r="GJ419" s="379"/>
      <c r="GK419" s="379"/>
      <c r="GL419" s="379"/>
      <c r="GM419" s="379"/>
      <c r="GN419" s="379"/>
      <c r="GO419" s="379"/>
      <c r="GP419" s="379"/>
      <c r="GQ419" s="379"/>
      <c r="GR419" s="379"/>
      <c r="GS419" s="379"/>
      <c r="GT419" s="379"/>
      <c r="GU419" s="379"/>
      <c r="GV419" s="379"/>
      <c r="GW419" s="379"/>
      <c r="GX419" s="379"/>
      <c r="GY419" s="379"/>
      <c r="GZ419" s="379"/>
      <c r="HA419" s="379"/>
      <c r="HB419" s="379"/>
      <c r="HC419" s="379"/>
      <c r="HD419" s="379"/>
      <c r="HE419" s="379"/>
      <c r="HF419" s="379"/>
      <c r="HG419" s="379"/>
      <c r="HH419" s="379"/>
      <c r="HI419" s="379"/>
      <c r="HJ419" s="379"/>
      <c r="HK419" s="379"/>
      <c r="HL419" s="379"/>
      <c r="HM419" s="379"/>
      <c r="HN419" s="379"/>
      <c r="HO419" s="379"/>
      <c r="HP419" s="379"/>
      <c r="HQ419" s="379"/>
      <c r="HR419" s="379"/>
      <c r="HS419" s="379"/>
      <c r="HT419" s="379"/>
      <c r="HU419" s="379"/>
      <c r="HV419" s="379"/>
      <c r="HW419" s="379"/>
      <c r="HX419" s="379"/>
      <c r="HY419" s="379"/>
      <c r="HZ419" s="379"/>
      <c r="IA419" s="379"/>
      <c r="IB419" s="379"/>
      <c r="IC419" s="379"/>
      <c r="ID419" s="379"/>
      <c r="IE419" s="379"/>
      <c r="IF419" s="379"/>
      <c r="IG419" s="379"/>
      <c r="IH419" s="379"/>
      <c r="II419" s="379"/>
      <c r="IJ419" s="379"/>
      <c r="IK419" s="379"/>
      <c r="IL419" s="379"/>
      <c r="IM419" s="379"/>
      <c r="IN419" s="379"/>
      <c r="IO419" s="379"/>
      <c r="IP419" s="379"/>
      <c r="IQ419" s="379"/>
      <c r="IR419" s="379"/>
      <c r="IS419" s="379"/>
      <c r="IT419" s="379"/>
      <c r="IU419" s="379"/>
      <c r="IV419" s="379"/>
      <c r="IW419" s="379"/>
      <c r="IX419" s="379"/>
      <c r="IY419" s="379"/>
      <c r="IZ419" s="379"/>
      <c r="JA419" s="379"/>
      <c r="JB419" s="379"/>
      <c r="JC419" s="379"/>
      <c r="JD419" s="379"/>
      <c r="JE419" s="379"/>
      <c r="JF419" s="379"/>
      <c r="JG419" s="379"/>
      <c r="JH419" s="379"/>
      <c r="JI419" s="379"/>
      <c r="JJ419" s="379"/>
      <c r="JK419" s="379"/>
      <c r="JL419" s="379"/>
      <c r="JM419" s="379"/>
      <c r="JN419" s="379"/>
      <c r="JO419" s="379"/>
      <c r="JP419" s="379"/>
      <c r="JQ419" s="379"/>
      <c r="JR419" s="379"/>
      <c r="JS419" s="379"/>
      <c r="JT419" s="379"/>
      <c r="JU419" s="379"/>
      <c r="JV419" s="379"/>
      <c r="JW419" s="379"/>
      <c r="JX419" s="379"/>
      <c r="JY419" s="379"/>
      <c r="JZ419" s="379"/>
      <c r="KA419" s="379"/>
      <c r="KB419" s="379"/>
      <c r="KC419" s="379"/>
      <c r="KD419" s="379"/>
      <c r="KE419" s="379"/>
      <c r="KF419" s="379"/>
      <c r="KG419" s="379"/>
      <c r="KH419" s="379"/>
      <c r="KI419" s="379"/>
      <c r="KJ419" s="379"/>
      <c r="KK419" s="379"/>
      <c r="KL419" s="379"/>
      <c r="KM419" s="379"/>
      <c r="KN419" s="379"/>
      <c r="KO419" s="379"/>
      <c r="KP419" s="379"/>
      <c r="KQ419" s="379"/>
      <c r="KR419" s="379"/>
      <c r="KS419" s="379"/>
      <c r="KT419" s="379"/>
      <c r="KU419" s="379"/>
      <c r="KV419" s="379"/>
      <c r="KW419" s="379"/>
      <c r="KX419" s="379"/>
      <c r="KY419" s="379"/>
      <c r="KZ419" s="379"/>
      <c r="LA419" s="379"/>
      <c r="LB419" s="379"/>
      <c r="LC419" s="379"/>
      <c r="LD419" s="379"/>
      <c r="LE419" s="379"/>
      <c r="LF419" s="379"/>
      <c r="LG419" s="379"/>
      <c r="LH419" s="379"/>
      <c r="LI419" s="379"/>
      <c r="LJ419" s="379"/>
      <c r="LK419" s="379"/>
      <c r="LL419" s="379"/>
      <c r="LM419" s="379"/>
      <c r="LN419" s="379"/>
      <c r="LO419" s="379"/>
      <c r="LP419" s="379"/>
      <c r="LQ419" s="379"/>
      <c r="LR419" s="379"/>
      <c r="LS419" s="379"/>
      <c r="LT419" s="379"/>
      <c r="LU419" s="379"/>
      <c r="LV419" s="379"/>
      <c r="LW419" s="379"/>
      <c r="LX419" s="379"/>
      <c r="LY419" s="379"/>
      <c r="LZ419" s="379"/>
      <c r="MA419" s="379"/>
      <c r="MB419" s="379"/>
      <c r="MC419" s="379"/>
      <c r="MD419" s="379"/>
      <c r="ME419" s="379"/>
      <c r="MF419" s="379"/>
      <c r="MG419" s="379"/>
      <c r="MH419" s="379"/>
      <c r="MI419" s="379"/>
      <c r="MJ419" s="379"/>
      <c r="MK419" s="379"/>
      <c r="ML419" s="379"/>
      <c r="MM419" s="379"/>
      <c r="MN419" s="379"/>
      <c r="MO419" s="379"/>
      <c r="MP419" s="379"/>
      <c r="MQ419" s="379"/>
      <c r="MR419" s="379"/>
      <c r="MS419" s="379"/>
      <c r="MT419" s="379"/>
      <c r="MU419" s="379"/>
      <c r="MV419" s="379"/>
      <c r="MW419" s="379"/>
      <c r="MX419" s="379"/>
      <c r="MY419" s="379"/>
      <c r="MZ419" s="379"/>
      <c r="NA419" s="379"/>
      <c r="NB419" s="379"/>
      <c r="NC419" s="379"/>
      <c r="ND419" s="379"/>
      <c r="NE419" s="379"/>
      <c r="NF419" s="379"/>
      <c r="NG419" s="379"/>
      <c r="NH419" s="379"/>
      <c r="NI419" s="379"/>
      <c r="NJ419" s="379"/>
      <c r="NK419" s="379"/>
      <c r="NL419" s="379"/>
      <c r="NM419" s="379"/>
      <c r="NN419" s="379"/>
      <c r="NO419" s="379"/>
      <c r="NP419" s="379"/>
      <c r="NQ419" s="379"/>
      <c r="NR419" s="379"/>
      <c r="NS419" s="379"/>
      <c r="NT419" s="379"/>
      <c r="NU419" s="379"/>
      <c r="NV419" s="379"/>
      <c r="NW419" s="379"/>
      <c r="NX419" s="379"/>
      <c r="NY419" s="379"/>
      <c r="NZ419" s="379"/>
      <c r="OA419" s="379"/>
      <c r="OB419" s="379"/>
      <c r="OC419" s="379"/>
      <c r="OD419" s="379"/>
      <c r="OE419" s="379"/>
      <c r="OF419" s="379"/>
      <c r="OG419" s="379"/>
      <c r="OH419" s="379"/>
      <c r="OI419" s="379"/>
      <c r="OJ419" s="379"/>
      <c r="OK419" s="379"/>
      <c r="OL419" s="379"/>
      <c r="OM419" s="379"/>
      <c r="ON419" s="379"/>
      <c r="OO419" s="379"/>
      <c r="OP419" s="379"/>
      <c r="OQ419" s="379"/>
      <c r="OR419" s="379"/>
      <c r="OS419" s="379"/>
      <c r="OT419" s="379"/>
      <c r="OU419" s="379"/>
      <c r="OV419" s="379"/>
      <c r="OW419" s="379"/>
      <c r="OX419" s="379"/>
      <c r="OY419" s="379"/>
      <c r="OZ419" s="379"/>
      <c r="PA419" s="379"/>
      <c r="PB419" s="379"/>
      <c r="PC419" s="379"/>
      <c r="PD419" s="379"/>
      <c r="PE419" s="379"/>
      <c r="PF419" s="379"/>
      <c r="PG419" s="379"/>
      <c r="PH419" s="379"/>
      <c r="PI419" s="379"/>
      <c r="PJ419" s="379"/>
      <c r="PK419" s="379"/>
      <c r="PL419" s="379"/>
      <c r="PM419" s="379"/>
      <c r="PN419" s="379"/>
      <c r="PO419" s="379"/>
      <c r="PP419" s="379"/>
      <c r="PQ419" s="379"/>
      <c r="PR419" s="379"/>
      <c r="PS419" s="379"/>
      <c r="PT419" s="379"/>
      <c r="PU419" s="379"/>
      <c r="PV419" s="379"/>
      <c r="PW419" s="379"/>
      <c r="PX419" s="379"/>
      <c r="PY419" s="379"/>
      <c r="PZ419" s="379"/>
      <c r="QA419" s="379"/>
      <c r="QB419" s="379"/>
      <c r="QC419" s="379"/>
      <c r="QD419" s="379"/>
      <c r="QE419" s="379"/>
      <c r="QF419" s="379"/>
      <c r="QG419" s="379"/>
      <c r="QH419" s="379"/>
      <c r="QI419" s="379"/>
      <c r="QJ419" s="379"/>
      <c r="QK419" s="379"/>
      <c r="QL419" s="379"/>
      <c r="QM419" s="379"/>
      <c r="QN419" s="379"/>
      <c r="QO419" s="379"/>
      <c r="QP419" s="379"/>
      <c r="QQ419" s="379"/>
      <c r="QR419" s="379"/>
      <c r="QS419" s="379"/>
      <c r="QT419" s="379"/>
      <c r="QU419" s="379"/>
      <c r="QV419" s="379"/>
      <c r="QW419" s="379"/>
      <c r="QX419" s="379"/>
      <c r="QY419" s="379"/>
      <c r="QZ419" s="379"/>
      <c r="RA419" s="379"/>
      <c r="RB419" s="379"/>
      <c r="RC419" s="379"/>
      <c r="RD419" s="379"/>
      <c r="RE419" s="379"/>
      <c r="RF419" s="379"/>
      <c r="RG419" s="379"/>
      <c r="RH419" s="379"/>
      <c r="RI419" s="379"/>
      <c r="RJ419" s="379"/>
      <c r="RK419" s="379"/>
      <c r="RL419" s="379"/>
      <c r="RM419" s="379"/>
      <c r="RN419" s="379"/>
      <c r="RO419" s="379"/>
      <c r="RP419" s="379"/>
      <c r="RQ419" s="379"/>
      <c r="RR419" s="379"/>
      <c r="RS419" s="379"/>
      <c r="RT419" s="379"/>
      <c r="RU419" s="379"/>
      <c r="RV419" s="379"/>
      <c r="RW419" s="379"/>
      <c r="RX419" s="379"/>
      <c r="RY419" s="379"/>
      <c r="RZ419" s="379"/>
      <c r="SA419" s="379"/>
      <c r="SB419" s="379"/>
      <c r="SC419" s="379"/>
      <c r="SD419" s="379"/>
      <c r="SE419" s="379"/>
      <c r="SF419" s="379"/>
      <c r="SG419" s="379"/>
      <c r="SH419" s="379"/>
      <c r="SI419" s="379"/>
      <c r="SJ419" s="379"/>
      <c r="SK419" s="379"/>
      <c r="SL419" s="379"/>
      <c r="SM419" s="379"/>
      <c r="SN419" s="379"/>
      <c r="SO419" s="379"/>
      <c r="SP419" s="379"/>
      <c r="SQ419" s="379"/>
      <c r="SR419" s="379"/>
      <c r="SS419" s="379"/>
      <c r="ST419" s="379"/>
      <c r="SU419" s="379"/>
      <c r="SV419" s="379"/>
      <c r="SW419" s="379"/>
      <c r="SX419" s="379"/>
      <c r="SY419" s="379"/>
      <c r="SZ419" s="379"/>
      <c r="TA419" s="379"/>
      <c r="TB419" s="379"/>
      <c r="TC419" s="379"/>
      <c r="TD419" s="379"/>
      <c r="TE419" s="379"/>
      <c r="TF419" s="379"/>
      <c r="TG419" s="379"/>
      <c r="TH419" s="379"/>
      <c r="TI419" s="379"/>
      <c r="TJ419" s="379"/>
      <c r="TK419" s="379"/>
      <c r="TL419" s="379"/>
      <c r="TM419" s="379"/>
      <c r="TN419" s="379"/>
      <c r="TO419" s="379"/>
      <c r="TP419" s="379"/>
      <c r="TQ419" s="379"/>
      <c r="TR419" s="379"/>
      <c r="TS419" s="379"/>
      <c r="TT419" s="379"/>
      <c r="TU419" s="379"/>
      <c r="TV419" s="379"/>
      <c r="TW419" s="379"/>
      <c r="TX419" s="379"/>
      <c r="TY419" s="379"/>
      <c r="TZ419" s="379"/>
      <c r="UA419" s="379"/>
      <c r="UB419" s="379"/>
      <c r="UC419" s="379"/>
      <c r="UD419" s="379"/>
      <c r="UE419" s="379"/>
      <c r="UF419" s="379"/>
      <c r="UG419" s="379"/>
      <c r="UH419" s="379"/>
      <c r="UI419" s="379"/>
      <c r="UJ419" s="379"/>
      <c r="UK419" s="379"/>
      <c r="UL419" s="379"/>
      <c r="UM419" s="379"/>
      <c r="UN419" s="379"/>
      <c r="UO419" s="379"/>
      <c r="UP419" s="379"/>
      <c r="UQ419" s="379"/>
      <c r="UR419" s="379"/>
      <c r="US419" s="379"/>
      <c r="UT419" s="379"/>
      <c r="UU419" s="379"/>
      <c r="UV419" s="379"/>
      <c r="UW419" s="379"/>
      <c r="UX419" s="379"/>
      <c r="UY419" s="379"/>
      <c r="UZ419" s="379"/>
      <c r="VA419" s="379"/>
      <c r="VB419" s="379"/>
      <c r="VC419" s="379"/>
      <c r="VD419" s="379"/>
      <c r="VE419" s="379"/>
      <c r="VF419" s="379"/>
      <c r="VG419" s="379"/>
      <c r="VH419" s="379"/>
      <c r="VI419" s="379"/>
      <c r="VJ419" s="379"/>
      <c r="VK419" s="379"/>
      <c r="VL419" s="379"/>
      <c r="VM419" s="379"/>
      <c r="VN419" s="379"/>
      <c r="VO419" s="379"/>
      <c r="VP419" s="379"/>
      <c r="VQ419" s="379"/>
      <c r="VR419" s="379"/>
      <c r="VS419" s="379"/>
      <c r="VT419" s="379"/>
      <c r="VU419" s="379"/>
      <c r="VV419" s="379"/>
      <c r="VW419" s="379"/>
      <c r="VX419" s="379"/>
      <c r="VY419" s="379"/>
      <c r="VZ419" s="379"/>
      <c r="WA419" s="379"/>
      <c r="WB419" s="379"/>
      <c r="WC419" s="379"/>
      <c r="WD419" s="379"/>
      <c r="WE419" s="379"/>
      <c r="WF419" s="379"/>
      <c r="WG419" s="379"/>
      <c r="WH419" s="379"/>
      <c r="WI419" s="379"/>
      <c r="WJ419" s="379"/>
      <c r="WK419" s="379"/>
      <c r="WL419" s="379"/>
      <c r="WM419" s="379"/>
      <c r="WN419" s="379"/>
      <c r="WO419" s="379"/>
      <c r="WP419" s="379"/>
      <c r="WQ419" s="379"/>
      <c r="WR419" s="379"/>
      <c r="WS419" s="379"/>
      <c r="WT419" s="379"/>
      <c r="WU419" s="379"/>
      <c r="WV419" s="379"/>
      <c r="WW419" s="379"/>
      <c r="WX419" s="379"/>
      <c r="WY419" s="379"/>
      <c r="WZ419" s="379"/>
      <c r="XA419" s="379"/>
      <c r="XB419" s="379"/>
      <c r="XC419" s="379"/>
      <c r="XD419" s="379"/>
      <c r="XE419" s="379"/>
      <c r="XF419" s="379"/>
      <c r="XG419" s="379"/>
      <c r="XH419" s="379"/>
      <c r="XI419" s="379"/>
      <c r="XJ419" s="379"/>
      <c r="XK419" s="379"/>
      <c r="XL419" s="379"/>
      <c r="XM419" s="379"/>
      <c r="XN419" s="379"/>
      <c r="XO419" s="379"/>
      <c r="XP419" s="379"/>
      <c r="XQ419" s="379"/>
      <c r="XR419" s="379"/>
      <c r="XS419" s="379"/>
      <c r="XT419" s="379"/>
      <c r="XU419" s="379"/>
      <c r="XV419" s="379"/>
      <c r="XW419" s="379"/>
      <c r="XX419" s="379"/>
      <c r="XY419" s="379"/>
      <c r="XZ419" s="379"/>
      <c r="YA419" s="379"/>
      <c r="YB419" s="379"/>
      <c r="YC419" s="379"/>
      <c r="YD419" s="379"/>
      <c r="YE419" s="379"/>
      <c r="YF419" s="379"/>
      <c r="YG419" s="379"/>
      <c r="YH419" s="379"/>
      <c r="YI419" s="379"/>
      <c r="YJ419" s="379"/>
      <c r="YK419" s="379"/>
      <c r="YL419" s="379"/>
      <c r="YM419" s="379"/>
      <c r="YN419" s="379"/>
      <c r="YO419" s="379"/>
      <c r="YP419" s="379"/>
      <c r="YQ419" s="379"/>
      <c r="YR419" s="379"/>
      <c r="YS419" s="379"/>
      <c r="YT419" s="379"/>
      <c r="YU419" s="379"/>
      <c r="YV419" s="379"/>
      <c r="YW419" s="379"/>
      <c r="YX419" s="379"/>
      <c r="YY419" s="379"/>
      <c r="YZ419" s="379"/>
      <c r="ZA419" s="379"/>
      <c r="ZB419" s="379"/>
      <c r="ZC419" s="379"/>
      <c r="ZD419" s="379"/>
      <c r="ZE419" s="379"/>
      <c r="ZF419" s="379"/>
      <c r="ZG419" s="379"/>
      <c r="ZH419" s="379"/>
      <c r="ZI419" s="379"/>
      <c r="ZJ419" s="379"/>
      <c r="ZK419" s="379"/>
      <c r="ZL419" s="379"/>
      <c r="ZM419" s="379"/>
      <c r="ZN419" s="379"/>
      <c r="ZO419" s="379"/>
      <c r="ZP419" s="379"/>
      <c r="ZQ419" s="379"/>
      <c r="ZR419" s="379"/>
      <c r="ZS419" s="379"/>
      <c r="ZT419" s="379"/>
      <c r="ZU419" s="379"/>
      <c r="ZV419" s="379"/>
      <c r="ZW419" s="379"/>
      <c r="ZX419" s="379"/>
      <c r="ZY419" s="379"/>
      <c r="ZZ419" s="379"/>
      <c r="AAA419" s="379"/>
      <c r="AAB419" s="379"/>
      <c r="AAC419" s="379"/>
      <c r="AAD419" s="379"/>
      <c r="AAE419" s="379"/>
      <c r="AAF419" s="379"/>
      <c r="AAG419" s="379"/>
      <c r="AAH419" s="379"/>
      <c r="AAI419" s="379"/>
      <c r="AAJ419" s="379"/>
      <c r="AAK419" s="379"/>
      <c r="AAL419" s="379"/>
      <c r="AAM419" s="379"/>
      <c r="AAN419" s="379"/>
      <c r="AAO419" s="379"/>
      <c r="AAP419" s="379"/>
      <c r="AAQ419" s="379"/>
      <c r="AAR419" s="379"/>
      <c r="AAS419" s="379"/>
      <c r="AAT419" s="379"/>
      <c r="AAU419" s="379"/>
      <c r="AAV419" s="379"/>
      <c r="AAW419" s="379"/>
      <c r="AAX419" s="379"/>
      <c r="AAY419" s="379"/>
      <c r="AAZ419" s="379"/>
      <c r="ABA419" s="379"/>
      <c r="ABB419" s="379"/>
      <c r="ABC419" s="379"/>
      <c r="ABD419" s="379"/>
      <c r="ABE419" s="379"/>
      <c r="ABF419" s="379"/>
      <c r="ABG419" s="379"/>
      <c r="ABH419" s="379"/>
      <c r="ABI419" s="379"/>
      <c r="ABJ419" s="379"/>
      <c r="ABK419" s="379"/>
      <c r="ABL419" s="379"/>
      <c r="ABM419" s="379"/>
      <c r="ABN419" s="379"/>
      <c r="ABO419" s="379"/>
      <c r="ABP419" s="379"/>
      <c r="ABQ419" s="379"/>
      <c r="ABR419" s="379"/>
      <c r="ABS419" s="379"/>
      <c r="ABT419" s="379"/>
      <c r="ABU419" s="379"/>
      <c r="ABV419" s="379"/>
      <c r="ABW419" s="379"/>
      <c r="ABX419" s="379"/>
      <c r="ABY419" s="379"/>
      <c r="ABZ419" s="379"/>
      <c r="ACA419" s="379"/>
      <c r="ACB419" s="379"/>
      <c r="ACC419" s="379"/>
      <c r="ACD419" s="379"/>
      <c r="ACE419" s="379"/>
      <c r="ACF419" s="379"/>
      <c r="ACG419" s="379"/>
      <c r="ACH419" s="379"/>
      <c r="ACI419" s="379"/>
      <c r="ACJ419" s="379"/>
      <c r="ACK419" s="379"/>
      <c r="ACL419" s="379"/>
      <c r="ACM419" s="379"/>
      <c r="ACN419" s="379"/>
      <c r="ACO419" s="379"/>
      <c r="ACP419" s="379"/>
      <c r="ACQ419" s="379"/>
      <c r="ACR419" s="379"/>
      <c r="ACS419" s="379"/>
      <c r="ACT419" s="379"/>
      <c r="ACU419" s="379"/>
      <c r="ACV419" s="379"/>
      <c r="ACW419" s="379"/>
      <c r="ACX419" s="379"/>
      <c r="ACY419" s="379"/>
      <c r="ACZ419" s="379"/>
      <c r="ADA419" s="379"/>
      <c r="ADB419" s="379"/>
      <c r="ADC419" s="379"/>
      <c r="ADD419" s="379"/>
      <c r="ADE419" s="379"/>
      <c r="ADF419" s="379"/>
      <c r="ADG419" s="379"/>
      <c r="ADH419" s="379"/>
      <c r="ADI419" s="379"/>
      <c r="ADJ419" s="379"/>
      <c r="ADK419" s="379"/>
      <c r="ADL419" s="379"/>
      <c r="ADM419" s="379"/>
      <c r="ADN419" s="379"/>
      <c r="ADO419" s="379"/>
      <c r="ADP419" s="379"/>
      <c r="ADQ419" s="379"/>
      <c r="ADR419" s="379"/>
      <c r="ADS419" s="379"/>
      <c r="ADT419" s="379"/>
      <c r="ADU419" s="379"/>
      <c r="ADV419" s="379"/>
      <c r="ADW419" s="379"/>
      <c r="ADX419" s="379"/>
      <c r="ADY419" s="379"/>
      <c r="ADZ419" s="379"/>
      <c r="AEA419" s="379"/>
      <c r="AEB419" s="379"/>
      <c r="AEC419" s="379"/>
      <c r="AED419" s="379"/>
      <c r="AEE419" s="379"/>
      <c r="AEF419" s="379"/>
      <c r="AEG419" s="379"/>
      <c r="AEH419" s="379"/>
      <c r="AEI419" s="379"/>
      <c r="AEJ419" s="379"/>
      <c r="AEK419" s="379"/>
      <c r="AEL419" s="379"/>
      <c r="AEM419" s="379"/>
      <c r="AEN419" s="379"/>
      <c r="AEO419" s="379"/>
      <c r="AEP419" s="379"/>
      <c r="AEQ419" s="379"/>
      <c r="AER419" s="379"/>
      <c r="AES419" s="379"/>
      <c r="AET419" s="379"/>
      <c r="AEU419" s="379"/>
      <c r="AEV419" s="379"/>
      <c r="AEW419" s="379"/>
      <c r="AEX419" s="379"/>
      <c r="AEY419" s="379"/>
      <c r="AEZ419" s="379"/>
      <c r="AFA419" s="379"/>
      <c r="AFB419" s="379"/>
      <c r="AFC419" s="379"/>
      <c r="AFD419" s="379"/>
      <c r="AFE419" s="379"/>
      <c r="AFF419" s="379"/>
      <c r="AFG419" s="379"/>
      <c r="AFH419" s="379"/>
      <c r="AFI419" s="379"/>
      <c r="AFJ419" s="379"/>
      <c r="AFK419" s="379"/>
      <c r="AFL419" s="379"/>
      <c r="AFM419" s="379"/>
      <c r="AFN419" s="379"/>
      <c r="AFO419" s="379"/>
      <c r="AFP419" s="379"/>
      <c r="AFQ419" s="379"/>
      <c r="AFR419" s="379"/>
      <c r="AFS419" s="379"/>
      <c r="AFT419" s="379"/>
      <c r="AFU419" s="379"/>
      <c r="AFV419" s="379"/>
      <c r="AFW419" s="379"/>
      <c r="AFX419" s="379"/>
      <c r="AFY419" s="379"/>
      <c r="AFZ419" s="379"/>
      <c r="AGA419" s="379"/>
      <c r="AGB419" s="379"/>
      <c r="AGC419" s="379"/>
      <c r="AGD419" s="379"/>
      <c r="AGE419" s="379"/>
      <c r="AGF419" s="379"/>
      <c r="AGG419" s="379"/>
      <c r="AGH419" s="379"/>
      <c r="AGI419" s="379"/>
      <c r="AGJ419" s="379"/>
      <c r="AGK419" s="379"/>
      <c r="AGL419" s="379"/>
      <c r="AGM419" s="379"/>
      <c r="AGN419" s="379"/>
      <c r="AGO419" s="379"/>
      <c r="AGP419" s="379"/>
      <c r="AGQ419" s="379"/>
      <c r="AGR419" s="379"/>
      <c r="AGS419" s="379"/>
      <c r="AGT419" s="379"/>
      <c r="AGU419" s="379"/>
      <c r="AGV419" s="379"/>
      <c r="AGW419" s="379"/>
      <c r="AGX419" s="379"/>
      <c r="AGY419" s="379"/>
      <c r="AGZ419" s="379"/>
      <c r="AHA419" s="379"/>
      <c r="AHB419" s="379"/>
      <c r="AHC419" s="379"/>
      <c r="AHD419" s="379"/>
      <c r="AHE419" s="379"/>
      <c r="AHF419" s="379"/>
      <c r="AHG419" s="379"/>
      <c r="AHH419" s="379"/>
      <c r="AHI419" s="379"/>
      <c r="AHJ419" s="379"/>
      <c r="AHK419" s="379"/>
      <c r="AHL419" s="379"/>
      <c r="AHM419" s="379"/>
      <c r="AHN419" s="379"/>
      <c r="AHO419" s="379"/>
      <c r="AHP419" s="379"/>
      <c r="AHQ419" s="379"/>
      <c r="AHR419" s="379"/>
      <c r="AHS419" s="379"/>
      <c r="AHT419" s="379"/>
      <c r="AHU419" s="379"/>
      <c r="AHV419" s="379"/>
      <c r="AHW419" s="379"/>
      <c r="AHX419" s="379"/>
      <c r="AHY419" s="379"/>
      <c r="AHZ419" s="379"/>
      <c r="AIA419" s="379"/>
      <c r="AIB419" s="379"/>
      <c r="AIC419" s="379"/>
      <c r="AID419" s="379"/>
      <c r="AIE419" s="379"/>
      <c r="AIF419" s="379"/>
      <c r="AIG419" s="379"/>
      <c r="AIH419" s="379"/>
      <c r="AII419" s="379"/>
      <c r="AIJ419" s="379"/>
      <c r="AIK419" s="379"/>
      <c r="AIL419" s="379"/>
      <c r="AIM419" s="379"/>
      <c r="AIN419" s="379"/>
      <c r="AIO419" s="379"/>
      <c r="AIP419" s="379"/>
      <c r="AIQ419" s="379"/>
      <c r="AIR419" s="379"/>
      <c r="AIS419" s="379"/>
      <c r="AIT419" s="379"/>
      <c r="AIU419" s="379"/>
      <c r="AIV419" s="379"/>
      <c r="AIW419" s="379"/>
      <c r="AIX419" s="379"/>
      <c r="AIY419" s="379"/>
      <c r="AIZ419" s="379"/>
      <c r="AJA419" s="379"/>
      <c r="AJB419" s="379"/>
      <c r="AJC419" s="379"/>
      <c r="AJD419" s="379"/>
      <c r="AJE419" s="379"/>
      <c r="AJF419" s="379"/>
      <c r="AJG419" s="379"/>
      <c r="AJH419" s="379"/>
      <c r="AJI419" s="379"/>
      <c r="AJJ419" s="379"/>
      <c r="AJK419" s="379"/>
      <c r="AJL419" s="379"/>
      <c r="AJM419" s="379"/>
      <c r="AJN419" s="379"/>
      <c r="AJO419" s="379"/>
      <c r="AJP419" s="379"/>
      <c r="AJQ419" s="379"/>
      <c r="AJR419" s="379"/>
      <c r="AJS419" s="379"/>
      <c r="AJT419" s="379"/>
      <c r="AJU419" s="379"/>
      <c r="AJV419" s="379"/>
      <c r="AJW419" s="379"/>
      <c r="AJX419" s="379"/>
      <c r="AJY419" s="379"/>
      <c r="AJZ419" s="379"/>
      <c r="AKA419" s="379"/>
      <c r="AKB419" s="379"/>
      <c r="AKC419" s="379"/>
      <c r="AKD419" s="379"/>
      <c r="AKE419" s="379"/>
      <c r="AKF419" s="379"/>
      <c r="AKG419" s="379"/>
      <c r="AKH419" s="379"/>
      <c r="AKI419" s="379"/>
      <c r="AKJ419" s="379"/>
      <c r="AKK419" s="379"/>
      <c r="AKL419" s="379"/>
      <c r="AKM419" s="379"/>
      <c r="AKN419" s="379"/>
      <c r="AKO419" s="379"/>
      <c r="AKP419" s="379"/>
      <c r="AKQ419" s="379"/>
      <c r="AKR419" s="379"/>
      <c r="AKS419" s="379"/>
      <c r="AKT419" s="379"/>
      <c r="AKU419" s="379"/>
      <c r="AKV419" s="379"/>
      <c r="AKW419" s="379"/>
      <c r="AKX419" s="379"/>
      <c r="AKY419" s="379"/>
      <c r="AKZ419" s="379"/>
      <c r="ALA419" s="379"/>
      <c r="ALB419" s="379"/>
      <c r="ALC419" s="379"/>
      <c r="ALD419" s="379"/>
      <c r="ALE419" s="379"/>
      <c r="ALF419" s="379"/>
      <c r="ALG419" s="379"/>
      <c r="ALH419" s="379"/>
      <c r="ALI419" s="379"/>
      <c r="ALJ419" s="379"/>
      <c r="ALK419" s="379"/>
      <c r="ALL419" s="379"/>
      <c r="ALM419" s="379"/>
      <c r="ALN419" s="379"/>
      <c r="ALO419" s="379"/>
      <c r="ALP419" s="379"/>
      <c r="ALQ419" s="379"/>
      <c r="ALR419" s="379"/>
      <c r="ALS419" s="379"/>
      <c r="ALT419" s="379"/>
      <c r="ALU419" s="379"/>
      <c r="ALV419" s="379"/>
      <c r="ALW419" s="379"/>
      <c r="ALX419" s="379"/>
      <c r="ALY419" s="379"/>
      <c r="ALZ419" s="379"/>
      <c r="AMA419" s="379"/>
      <c r="AMB419" s="379"/>
      <c r="AMC419" s="379"/>
      <c r="AMD419" s="379"/>
      <c r="AME419" s="379"/>
      <c r="AMF419" s="379"/>
      <c r="AMG419" s="379"/>
      <c r="AMH419" s="379"/>
      <c r="AMI419" s="379"/>
      <c r="AMJ419" s="379"/>
      <c r="AMK419" s="379"/>
      <c r="AML419" s="379"/>
      <c r="AMM419" s="379"/>
      <c r="AMN419" s="379"/>
      <c r="AMO419" s="379"/>
      <c r="AMP419" s="379"/>
      <c r="AMQ419" s="379"/>
      <c r="AMR419" s="379"/>
      <c r="AMS419" s="379"/>
      <c r="AMT419" s="379"/>
      <c r="AMU419" s="379"/>
      <c r="AMV419" s="379"/>
      <c r="AMW419" s="379"/>
      <c r="AMX419" s="379"/>
      <c r="AMY419" s="379"/>
      <c r="AMZ419" s="379"/>
      <c r="ANA419" s="379"/>
      <c r="ANB419" s="379"/>
      <c r="ANC419" s="379"/>
      <c r="AND419" s="379"/>
      <c r="ANE419" s="379"/>
      <c r="ANF419" s="379"/>
      <c r="ANG419" s="379"/>
      <c r="ANH419" s="379"/>
    </row>
    <row r="420" spans="1:1048" s="343" customFormat="1" ht="13.2" x14ac:dyDescent="0.25">
      <c r="A420" s="375">
        <v>45947</v>
      </c>
      <c r="B420" s="373">
        <v>0</v>
      </c>
      <c r="C420" s="373">
        <v>0.17399999999999999</v>
      </c>
      <c r="D420" s="387">
        <v>0.06</v>
      </c>
      <c r="E420" s="468">
        <v>6.7000000000000004E-2</v>
      </c>
      <c r="F420" s="479">
        <v>45978</v>
      </c>
      <c r="G420" s="474">
        <v>12.6</v>
      </c>
      <c r="H420" s="475">
        <v>0.42899999999999999</v>
      </c>
      <c r="I420" s="475">
        <v>0.50800000000000001</v>
      </c>
      <c r="J420" s="484">
        <v>0.42199999999999999</v>
      </c>
      <c r="K420" s="408">
        <v>46008</v>
      </c>
      <c r="L420" s="418">
        <v>0</v>
      </c>
      <c r="M420" s="418">
        <v>0.17399999999999999</v>
      </c>
      <c r="N420" s="418">
        <v>0.16400000000000001</v>
      </c>
      <c r="O420" s="466">
        <v>0.16400000000000001</v>
      </c>
      <c r="P420" s="492">
        <v>46039</v>
      </c>
      <c r="Q420" s="451">
        <v>7.9</v>
      </c>
      <c r="R420" s="451">
        <v>0.17699999999999999</v>
      </c>
      <c r="S420" s="451">
        <v>0.20499999999999999</v>
      </c>
      <c r="T420" s="537">
        <v>0.105</v>
      </c>
      <c r="U420" s="541">
        <v>46070</v>
      </c>
      <c r="V420" s="440">
        <v>0</v>
      </c>
      <c r="W420" s="440">
        <v>4.0259999999999998</v>
      </c>
      <c r="X420" s="531">
        <v>0.108</v>
      </c>
      <c r="Y420" s="568">
        <v>3.7999999999999999E-2</v>
      </c>
      <c r="Z420" s="438">
        <v>46098</v>
      </c>
      <c r="AA420" s="441">
        <v>0</v>
      </c>
      <c r="AB420" s="442">
        <v>1.3839999999999999</v>
      </c>
      <c r="AC420" s="442">
        <v>0.57199999999999995</v>
      </c>
      <c r="AD420" s="455">
        <v>0.63200000000000001</v>
      </c>
      <c r="AE420" s="570"/>
      <c r="AF420" s="447"/>
      <c r="AG420" s="453"/>
      <c r="AH420" s="587"/>
      <c r="AI420" s="587"/>
      <c r="AJ420" s="443"/>
      <c r="AK420" s="444"/>
      <c r="AL420" s="445"/>
      <c r="AM420" s="445"/>
      <c r="AN420" s="445"/>
      <c r="AO420" s="446"/>
      <c r="AP420" s="447"/>
      <c r="AQ420" s="454"/>
      <c r="AR420" s="620"/>
      <c r="AS420" s="618"/>
      <c r="AT420" s="449"/>
      <c r="AU420" s="430"/>
      <c r="AV420" s="431"/>
      <c r="AW420" s="431"/>
      <c r="AX420" s="452"/>
      <c r="AY420" s="439"/>
      <c r="AZ420" s="381"/>
      <c r="BA420" s="381"/>
      <c r="BB420" s="383"/>
      <c r="BC420" s="383"/>
      <c r="BD420" s="449"/>
      <c r="BE420" s="430"/>
      <c r="BF420" s="441"/>
      <c r="BG420" s="441"/>
      <c r="BH420" s="624"/>
      <c r="BI420" s="379"/>
      <c r="BJ420" s="379"/>
      <c r="BK420" s="379"/>
      <c r="BL420" s="380"/>
      <c r="BM420" s="379"/>
      <c r="BN420" s="379"/>
      <c r="BO420" s="379"/>
      <c r="BP420" s="379"/>
      <c r="BQ420" s="379"/>
      <c r="BR420" s="379"/>
      <c r="BS420" s="379"/>
      <c r="BT420" s="379"/>
      <c r="BU420" s="379"/>
      <c r="BV420" s="379"/>
      <c r="BW420" s="379"/>
      <c r="BX420" s="379"/>
      <c r="BY420" s="379"/>
      <c r="BZ420" s="379"/>
      <c r="CA420" s="379"/>
      <c r="CB420" s="379"/>
      <c r="CC420" s="379"/>
      <c r="CD420" s="379"/>
      <c r="CE420" s="379"/>
      <c r="CF420" s="379"/>
      <c r="CG420" s="379"/>
      <c r="CH420" s="379"/>
      <c r="CI420" s="379"/>
      <c r="CJ420" s="379"/>
      <c r="CK420" s="379"/>
      <c r="CL420" s="379"/>
      <c r="CM420" s="379"/>
      <c r="CN420" s="379"/>
      <c r="CO420" s="379"/>
      <c r="CP420" s="379"/>
      <c r="CQ420" s="379"/>
      <c r="CR420" s="379"/>
      <c r="CS420" s="379"/>
      <c r="CT420" s="379"/>
      <c r="CU420" s="379"/>
      <c r="CV420" s="379"/>
      <c r="CW420" s="379"/>
      <c r="CX420" s="379"/>
      <c r="CY420" s="379"/>
      <c r="CZ420" s="379"/>
      <c r="DA420" s="379"/>
      <c r="DB420" s="379"/>
      <c r="DC420" s="379"/>
      <c r="DD420" s="379"/>
      <c r="DE420" s="379"/>
      <c r="DF420" s="379"/>
      <c r="DG420" s="379"/>
      <c r="DH420" s="379"/>
      <c r="DI420" s="379"/>
      <c r="DJ420" s="379"/>
      <c r="DK420" s="379"/>
      <c r="DL420" s="379"/>
      <c r="DM420" s="379"/>
      <c r="DN420" s="379"/>
      <c r="DO420" s="379"/>
      <c r="DP420" s="379"/>
      <c r="DQ420" s="379"/>
      <c r="DR420" s="379"/>
      <c r="DS420" s="379"/>
      <c r="DT420" s="379"/>
      <c r="DU420" s="379"/>
      <c r="DV420" s="379"/>
      <c r="DW420" s="379"/>
      <c r="DX420" s="379"/>
      <c r="DY420" s="379"/>
      <c r="DZ420" s="379"/>
      <c r="EA420" s="379"/>
      <c r="EB420" s="379"/>
      <c r="EC420" s="379"/>
      <c r="ED420" s="379"/>
      <c r="EE420" s="379"/>
      <c r="EF420" s="379"/>
      <c r="EG420" s="379"/>
      <c r="EH420" s="379"/>
      <c r="EI420" s="379"/>
      <c r="EJ420" s="379"/>
      <c r="EK420" s="379"/>
      <c r="EL420" s="379"/>
      <c r="EM420" s="379"/>
      <c r="EN420" s="379"/>
      <c r="EO420" s="379"/>
      <c r="EP420" s="379"/>
      <c r="EQ420" s="379"/>
      <c r="ER420" s="379"/>
      <c r="ES420" s="379"/>
      <c r="ET420" s="379"/>
      <c r="EU420" s="379"/>
      <c r="EV420" s="379"/>
      <c r="EW420" s="379"/>
      <c r="EX420" s="379"/>
      <c r="EY420" s="379"/>
      <c r="EZ420" s="379"/>
      <c r="FA420" s="379"/>
      <c r="FB420" s="379"/>
      <c r="FC420" s="379"/>
      <c r="FD420" s="379"/>
      <c r="FE420" s="379"/>
      <c r="FF420" s="379"/>
      <c r="FG420" s="379"/>
      <c r="FH420" s="379"/>
      <c r="FI420" s="379"/>
      <c r="FJ420" s="379"/>
      <c r="FK420" s="379"/>
      <c r="FL420" s="379"/>
      <c r="FM420" s="379"/>
      <c r="FN420" s="379"/>
      <c r="FO420" s="379"/>
      <c r="FP420" s="379"/>
      <c r="FQ420" s="379"/>
      <c r="FR420" s="379"/>
      <c r="FS420" s="379"/>
      <c r="FT420" s="379"/>
      <c r="FU420" s="379"/>
      <c r="FV420" s="379"/>
      <c r="FW420" s="379"/>
      <c r="FX420" s="379"/>
      <c r="FY420" s="379"/>
      <c r="FZ420" s="379"/>
      <c r="GA420" s="379"/>
      <c r="GB420" s="379"/>
      <c r="GC420" s="379"/>
      <c r="GD420" s="379"/>
      <c r="GE420" s="379"/>
      <c r="GF420" s="379"/>
      <c r="GG420" s="379"/>
      <c r="GH420" s="379"/>
      <c r="GI420" s="379"/>
      <c r="GJ420" s="379"/>
      <c r="GK420" s="379"/>
      <c r="GL420" s="379"/>
      <c r="GM420" s="379"/>
      <c r="GN420" s="379"/>
      <c r="GO420" s="379"/>
      <c r="GP420" s="379"/>
      <c r="GQ420" s="379"/>
      <c r="GR420" s="379"/>
      <c r="GS420" s="379"/>
      <c r="GT420" s="379"/>
      <c r="GU420" s="379"/>
      <c r="GV420" s="379"/>
      <c r="GW420" s="379"/>
      <c r="GX420" s="379"/>
      <c r="GY420" s="379"/>
      <c r="GZ420" s="379"/>
      <c r="HA420" s="379"/>
      <c r="HB420" s="379"/>
      <c r="HC420" s="379"/>
      <c r="HD420" s="379"/>
      <c r="HE420" s="379"/>
      <c r="HF420" s="379"/>
      <c r="HG420" s="379"/>
      <c r="HH420" s="379"/>
      <c r="HI420" s="379"/>
      <c r="HJ420" s="379"/>
      <c r="HK420" s="379"/>
      <c r="HL420" s="379"/>
      <c r="HM420" s="379"/>
      <c r="HN420" s="379"/>
      <c r="HO420" s="379"/>
      <c r="HP420" s="379"/>
      <c r="HQ420" s="379"/>
      <c r="HR420" s="379"/>
      <c r="HS420" s="379"/>
      <c r="HT420" s="379"/>
      <c r="HU420" s="379"/>
      <c r="HV420" s="379"/>
      <c r="HW420" s="379"/>
      <c r="HX420" s="379"/>
      <c r="HY420" s="379"/>
      <c r="HZ420" s="379"/>
      <c r="IA420" s="379"/>
      <c r="IB420" s="379"/>
      <c r="IC420" s="379"/>
      <c r="ID420" s="379"/>
      <c r="IE420" s="379"/>
      <c r="IF420" s="379"/>
      <c r="IG420" s="379"/>
      <c r="IH420" s="379"/>
      <c r="II420" s="379"/>
      <c r="IJ420" s="379"/>
      <c r="IK420" s="379"/>
      <c r="IL420" s="379"/>
      <c r="IM420" s="379"/>
      <c r="IN420" s="379"/>
      <c r="IO420" s="379"/>
      <c r="IP420" s="379"/>
      <c r="IQ420" s="379"/>
      <c r="IR420" s="379"/>
      <c r="IS420" s="379"/>
      <c r="IT420" s="379"/>
      <c r="IU420" s="379"/>
      <c r="IV420" s="379"/>
      <c r="IW420" s="379"/>
      <c r="IX420" s="379"/>
      <c r="IY420" s="379"/>
      <c r="IZ420" s="379"/>
      <c r="JA420" s="379"/>
      <c r="JB420" s="379"/>
      <c r="JC420" s="379"/>
      <c r="JD420" s="379"/>
      <c r="JE420" s="379"/>
      <c r="JF420" s="379"/>
      <c r="JG420" s="379"/>
      <c r="JH420" s="379"/>
      <c r="JI420" s="379"/>
      <c r="JJ420" s="379"/>
      <c r="JK420" s="379"/>
      <c r="JL420" s="379"/>
      <c r="JM420" s="379"/>
      <c r="JN420" s="379"/>
      <c r="JO420" s="379"/>
      <c r="JP420" s="379"/>
      <c r="JQ420" s="379"/>
      <c r="JR420" s="379"/>
      <c r="JS420" s="379"/>
      <c r="JT420" s="379"/>
      <c r="JU420" s="379"/>
      <c r="JV420" s="379"/>
      <c r="JW420" s="379"/>
      <c r="JX420" s="379"/>
      <c r="JY420" s="379"/>
      <c r="JZ420" s="379"/>
      <c r="KA420" s="379"/>
      <c r="KB420" s="379"/>
      <c r="KC420" s="379"/>
      <c r="KD420" s="379"/>
      <c r="KE420" s="379"/>
      <c r="KF420" s="379"/>
      <c r="KG420" s="379"/>
      <c r="KH420" s="379"/>
      <c r="KI420" s="379"/>
      <c r="KJ420" s="379"/>
      <c r="KK420" s="379"/>
      <c r="KL420" s="379"/>
      <c r="KM420" s="379"/>
      <c r="KN420" s="379"/>
      <c r="KO420" s="379"/>
      <c r="KP420" s="379"/>
      <c r="KQ420" s="379"/>
      <c r="KR420" s="379"/>
      <c r="KS420" s="379"/>
      <c r="KT420" s="379"/>
      <c r="KU420" s="379"/>
      <c r="KV420" s="379"/>
      <c r="KW420" s="379"/>
      <c r="KX420" s="379"/>
      <c r="KY420" s="379"/>
      <c r="KZ420" s="379"/>
      <c r="LA420" s="379"/>
      <c r="LB420" s="379"/>
      <c r="LC420" s="379"/>
      <c r="LD420" s="379"/>
      <c r="LE420" s="379"/>
      <c r="LF420" s="379"/>
      <c r="LG420" s="379"/>
      <c r="LH420" s="379"/>
      <c r="LI420" s="379"/>
      <c r="LJ420" s="379"/>
      <c r="LK420" s="379"/>
      <c r="LL420" s="379"/>
      <c r="LM420" s="379"/>
      <c r="LN420" s="379"/>
      <c r="LO420" s="379"/>
      <c r="LP420" s="379"/>
      <c r="LQ420" s="379"/>
      <c r="LR420" s="379"/>
      <c r="LS420" s="379"/>
      <c r="LT420" s="379"/>
      <c r="LU420" s="379"/>
      <c r="LV420" s="379"/>
      <c r="LW420" s="379"/>
      <c r="LX420" s="379"/>
      <c r="LY420" s="379"/>
      <c r="LZ420" s="379"/>
      <c r="MA420" s="379"/>
      <c r="MB420" s="379"/>
      <c r="MC420" s="379"/>
      <c r="MD420" s="379"/>
      <c r="ME420" s="379"/>
      <c r="MF420" s="379"/>
      <c r="MG420" s="379"/>
      <c r="MH420" s="379"/>
      <c r="MI420" s="379"/>
      <c r="MJ420" s="379"/>
      <c r="MK420" s="379"/>
      <c r="ML420" s="379"/>
      <c r="MM420" s="379"/>
      <c r="MN420" s="379"/>
      <c r="MO420" s="379"/>
      <c r="MP420" s="379"/>
      <c r="MQ420" s="379"/>
      <c r="MR420" s="379"/>
      <c r="MS420" s="379"/>
      <c r="MT420" s="379"/>
      <c r="MU420" s="379"/>
      <c r="MV420" s="379"/>
      <c r="MW420" s="379"/>
      <c r="MX420" s="379"/>
      <c r="MY420" s="379"/>
      <c r="MZ420" s="379"/>
      <c r="NA420" s="379"/>
      <c r="NB420" s="379"/>
      <c r="NC420" s="379"/>
      <c r="ND420" s="379"/>
      <c r="NE420" s="379"/>
      <c r="NF420" s="379"/>
      <c r="NG420" s="379"/>
      <c r="NH420" s="379"/>
      <c r="NI420" s="379"/>
      <c r="NJ420" s="379"/>
      <c r="NK420" s="379"/>
      <c r="NL420" s="379"/>
      <c r="NM420" s="379"/>
      <c r="NN420" s="379"/>
      <c r="NO420" s="379"/>
      <c r="NP420" s="379"/>
      <c r="NQ420" s="379"/>
      <c r="NR420" s="379"/>
      <c r="NS420" s="379"/>
      <c r="NT420" s="379"/>
      <c r="NU420" s="379"/>
      <c r="NV420" s="379"/>
      <c r="NW420" s="379"/>
      <c r="NX420" s="379"/>
      <c r="NY420" s="379"/>
      <c r="NZ420" s="379"/>
      <c r="OA420" s="379"/>
      <c r="OB420" s="379"/>
      <c r="OC420" s="379"/>
      <c r="OD420" s="379"/>
      <c r="OE420" s="379"/>
      <c r="OF420" s="379"/>
      <c r="OG420" s="379"/>
      <c r="OH420" s="379"/>
      <c r="OI420" s="379"/>
      <c r="OJ420" s="379"/>
      <c r="OK420" s="379"/>
      <c r="OL420" s="379"/>
      <c r="OM420" s="379"/>
      <c r="ON420" s="379"/>
      <c r="OO420" s="379"/>
      <c r="OP420" s="379"/>
      <c r="OQ420" s="379"/>
      <c r="OR420" s="379"/>
      <c r="OS420" s="379"/>
      <c r="OT420" s="379"/>
      <c r="OU420" s="379"/>
      <c r="OV420" s="379"/>
      <c r="OW420" s="379"/>
      <c r="OX420" s="379"/>
      <c r="OY420" s="379"/>
      <c r="OZ420" s="379"/>
      <c r="PA420" s="379"/>
      <c r="PB420" s="379"/>
      <c r="PC420" s="379"/>
      <c r="PD420" s="379"/>
      <c r="PE420" s="379"/>
      <c r="PF420" s="379"/>
      <c r="PG420" s="379"/>
      <c r="PH420" s="379"/>
      <c r="PI420" s="379"/>
      <c r="PJ420" s="379"/>
      <c r="PK420" s="379"/>
      <c r="PL420" s="379"/>
      <c r="PM420" s="379"/>
      <c r="PN420" s="379"/>
      <c r="PO420" s="379"/>
      <c r="PP420" s="379"/>
      <c r="PQ420" s="379"/>
      <c r="PR420" s="379"/>
      <c r="PS420" s="379"/>
      <c r="PT420" s="379"/>
      <c r="PU420" s="379"/>
      <c r="PV420" s="379"/>
      <c r="PW420" s="379"/>
      <c r="PX420" s="379"/>
      <c r="PY420" s="379"/>
      <c r="PZ420" s="379"/>
      <c r="QA420" s="379"/>
      <c r="QB420" s="379"/>
      <c r="QC420" s="379"/>
      <c r="QD420" s="379"/>
      <c r="QE420" s="379"/>
      <c r="QF420" s="379"/>
      <c r="QG420" s="379"/>
      <c r="QH420" s="379"/>
      <c r="QI420" s="379"/>
      <c r="QJ420" s="379"/>
      <c r="QK420" s="379"/>
      <c r="QL420" s="379"/>
      <c r="QM420" s="379"/>
      <c r="QN420" s="379"/>
      <c r="QO420" s="379"/>
      <c r="QP420" s="379"/>
      <c r="QQ420" s="379"/>
      <c r="QR420" s="379"/>
      <c r="QS420" s="379"/>
      <c r="QT420" s="379"/>
      <c r="QU420" s="379"/>
      <c r="QV420" s="379"/>
      <c r="QW420" s="379"/>
      <c r="QX420" s="379"/>
      <c r="QY420" s="379"/>
      <c r="QZ420" s="379"/>
      <c r="RA420" s="379"/>
      <c r="RB420" s="379"/>
      <c r="RC420" s="379"/>
      <c r="RD420" s="379"/>
      <c r="RE420" s="379"/>
      <c r="RF420" s="379"/>
      <c r="RG420" s="379"/>
      <c r="RH420" s="379"/>
      <c r="RI420" s="379"/>
      <c r="RJ420" s="379"/>
      <c r="RK420" s="379"/>
      <c r="RL420" s="379"/>
      <c r="RM420" s="379"/>
      <c r="RN420" s="379"/>
      <c r="RO420" s="379"/>
      <c r="RP420" s="379"/>
      <c r="RQ420" s="379"/>
      <c r="RR420" s="379"/>
      <c r="RS420" s="379"/>
      <c r="RT420" s="379"/>
      <c r="RU420" s="379"/>
      <c r="RV420" s="379"/>
      <c r="RW420" s="379"/>
      <c r="RX420" s="379"/>
      <c r="RY420" s="379"/>
      <c r="RZ420" s="379"/>
      <c r="SA420" s="379"/>
      <c r="SB420" s="379"/>
      <c r="SC420" s="379"/>
      <c r="SD420" s="379"/>
      <c r="SE420" s="379"/>
      <c r="SF420" s="379"/>
      <c r="SG420" s="379"/>
      <c r="SH420" s="379"/>
      <c r="SI420" s="379"/>
      <c r="SJ420" s="379"/>
      <c r="SK420" s="379"/>
      <c r="SL420" s="379"/>
      <c r="SM420" s="379"/>
      <c r="SN420" s="379"/>
      <c r="SO420" s="379"/>
      <c r="SP420" s="379"/>
      <c r="SQ420" s="379"/>
      <c r="SR420" s="379"/>
      <c r="SS420" s="379"/>
      <c r="ST420" s="379"/>
      <c r="SU420" s="379"/>
      <c r="SV420" s="379"/>
      <c r="SW420" s="379"/>
      <c r="SX420" s="379"/>
      <c r="SY420" s="379"/>
      <c r="SZ420" s="379"/>
      <c r="TA420" s="379"/>
      <c r="TB420" s="379"/>
      <c r="TC420" s="379"/>
      <c r="TD420" s="379"/>
      <c r="TE420" s="379"/>
      <c r="TF420" s="379"/>
      <c r="TG420" s="379"/>
      <c r="TH420" s="379"/>
      <c r="TI420" s="379"/>
      <c r="TJ420" s="379"/>
      <c r="TK420" s="379"/>
      <c r="TL420" s="379"/>
      <c r="TM420" s="379"/>
      <c r="TN420" s="379"/>
      <c r="TO420" s="379"/>
      <c r="TP420" s="379"/>
      <c r="TQ420" s="379"/>
      <c r="TR420" s="379"/>
      <c r="TS420" s="379"/>
      <c r="TT420" s="379"/>
      <c r="TU420" s="379"/>
      <c r="TV420" s="379"/>
      <c r="TW420" s="379"/>
      <c r="TX420" s="379"/>
      <c r="TY420" s="379"/>
      <c r="TZ420" s="379"/>
      <c r="UA420" s="379"/>
      <c r="UB420" s="379"/>
      <c r="UC420" s="379"/>
      <c r="UD420" s="379"/>
      <c r="UE420" s="379"/>
      <c r="UF420" s="379"/>
      <c r="UG420" s="379"/>
      <c r="UH420" s="379"/>
      <c r="UI420" s="379"/>
      <c r="UJ420" s="379"/>
      <c r="UK420" s="379"/>
      <c r="UL420" s="379"/>
      <c r="UM420" s="379"/>
      <c r="UN420" s="379"/>
      <c r="UO420" s="379"/>
      <c r="UP420" s="379"/>
      <c r="UQ420" s="379"/>
      <c r="UR420" s="379"/>
      <c r="US420" s="379"/>
      <c r="UT420" s="379"/>
      <c r="UU420" s="379"/>
      <c r="UV420" s="379"/>
      <c r="UW420" s="379"/>
      <c r="UX420" s="379"/>
      <c r="UY420" s="379"/>
      <c r="UZ420" s="379"/>
      <c r="VA420" s="379"/>
      <c r="VB420" s="379"/>
      <c r="VC420" s="379"/>
      <c r="VD420" s="379"/>
      <c r="VE420" s="379"/>
      <c r="VF420" s="379"/>
      <c r="VG420" s="379"/>
      <c r="VH420" s="379"/>
      <c r="VI420" s="379"/>
      <c r="VJ420" s="379"/>
      <c r="VK420" s="379"/>
      <c r="VL420" s="379"/>
      <c r="VM420" s="379"/>
      <c r="VN420" s="379"/>
      <c r="VO420" s="379"/>
      <c r="VP420" s="379"/>
      <c r="VQ420" s="379"/>
      <c r="VR420" s="379"/>
      <c r="VS420" s="379"/>
      <c r="VT420" s="379"/>
      <c r="VU420" s="379"/>
      <c r="VV420" s="379"/>
      <c r="VW420" s="379"/>
      <c r="VX420" s="379"/>
      <c r="VY420" s="379"/>
      <c r="VZ420" s="379"/>
      <c r="WA420" s="379"/>
      <c r="WB420" s="379"/>
      <c r="WC420" s="379"/>
      <c r="WD420" s="379"/>
      <c r="WE420" s="379"/>
      <c r="WF420" s="379"/>
      <c r="WG420" s="379"/>
      <c r="WH420" s="379"/>
      <c r="WI420" s="379"/>
      <c r="WJ420" s="379"/>
      <c r="WK420" s="379"/>
      <c r="WL420" s="379"/>
      <c r="WM420" s="379"/>
      <c r="WN420" s="379"/>
      <c r="WO420" s="379"/>
      <c r="WP420" s="379"/>
      <c r="WQ420" s="379"/>
      <c r="WR420" s="379"/>
      <c r="WS420" s="379"/>
      <c r="WT420" s="379"/>
      <c r="WU420" s="379"/>
      <c r="WV420" s="379"/>
      <c r="WW420" s="379"/>
      <c r="WX420" s="379"/>
      <c r="WY420" s="379"/>
      <c r="WZ420" s="379"/>
      <c r="XA420" s="379"/>
      <c r="XB420" s="379"/>
      <c r="XC420" s="379"/>
      <c r="XD420" s="379"/>
      <c r="XE420" s="379"/>
      <c r="XF420" s="379"/>
      <c r="XG420" s="379"/>
      <c r="XH420" s="379"/>
      <c r="XI420" s="379"/>
      <c r="XJ420" s="379"/>
      <c r="XK420" s="379"/>
      <c r="XL420" s="379"/>
      <c r="XM420" s="379"/>
      <c r="XN420" s="379"/>
      <c r="XO420" s="379"/>
      <c r="XP420" s="379"/>
      <c r="XQ420" s="379"/>
      <c r="XR420" s="379"/>
      <c r="XS420" s="379"/>
      <c r="XT420" s="379"/>
      <c r="XU420" s="379"/>
      <c r="XV420" s="379"/>
      <c r="XW420" s="379"/>
      <c r="XX420" s="379"/>
      <c r="XY420" s="379"/>
      <c r="XZ420" s="379"/>
      <c r="YA420" s="379"/>
      <c r="YB420" s="379"/>
      <c r="YC420" s="379"/>
      <c r="YD420" s="379"/>
      <c r="YE420" s="379"/>
      <c r="YF420" s="379"/>
      <c r="YG420" s="379"/>
      <c r="YH420" s="379"/>
      <c r="YI420" s="379"/>
      <c r="YJ420" s="379"/>
      <c r="YK420" s="379"/>
      <c r="YL420" s="379"/>
      <c r="YM420" s="379"/>
      <c r="YN420" s="379"/>
      <c r="YO420" s="379"/>
      <c r="YP420" s="379"/>
      <c r="YQ420" s="379"/>
      <c r="YR420" s="379"/>
      <c r="YS420" s="379"/>
      <c r="YT420" s="379"/>
      <c r="YU420" s="379"/>
      <c r="YV420" s="379"/>
      <c r="YW420" s="379"/>
      <c r="YX420" s="379"/>
      <c r="YY420" s="379"/>
      <c r="YZ420" s="379"/>
      <c r="ZA420" s="379"/>
      <c r="ZB420" s="379"/>
      <c r="ZC420" s="379"/>
      <c r="ZD420" s="379"/>
      <c r="ZE420" s="379"/>
      <c r="ZF420" s="379"/>
      <c r="ZG420" s="379"/>
      <c r="ZH420" s="379"/>
      <c r="ZI420" s="379"/>
      <c r="ZJ420" s="379"/>
      <c r="ZK420" s="379"/>
      <c r="ZL420" s="379"/>
      <c r="ZM420" s="379"/>
      <c r="ZN420" s="379"/>
      <c r="ZO420" s="379"/>
      <c r="ZP420" s="379"/>
      <c r="ZQ420" s="379"/>
      <c r="ZR420" s="379"/>
      <c r="ZS420" s="379"/>
      <c r="ZT420" s="379"/>
      <c r="ZU420" s="379"/>
      <c r="ZV420" s="379"/>
      <c r="ZW420" s="379"/>
      <c r="ZX420" s="379"/>
      <c r="ZY420" s="379"/>
      <c r="ZZ420" s="379"/>
      <c r="AAA420" s="379"/>
      <c r="AAB420" s="379"/>
      <c r="AAC420" s="379"/>
      <c r="AAD420" s="379"/>
      <c r="AAE420" s="379"/>
      <c r="AAF420" s="379"/>
      <c r="AAG420" s="379"/>
      <c r="AAH420" s="379"/>
      <c r="AAI420" s="379"/>
      <c r="AAJ420" s="379"/>
      <c r="AAK420" s="379"/>
      <c r="AAL420" s="379"/>
      <c r="AAM420" s="379"/>
      <c r="AAN420" s="379"/>
      <c r="AAO420" s="379"/>
      <c r="AAP420" s="379"/>
      <c r="AAQ420" s="379"/>
      <c r="AAR420" s="379"/>
      <c r="AAS420" s="379"/>
      <c r="AAT420" s="379"/>
      <c r="AAU420" s="379"/>
      <c r="AAV420" s="379"/>
      <c r="AAW420" s="379"/>
      <c r="AAX420" s="379"/>
      <c r="AAY420" s="379"/>
      <c r="AAZ420" s="379"/>
      <c r="ABA420" s="379"/>
      <c r="ABB420" s="379"/>
      <c r="ABC420" s="379"/>
      <c r="ABD420" s="379"/>
      <c r="ABE420" s="379"/>
      <c r="ABF420" s="379"/>
      <c r="ABG420" s="379"/>
      <c r="ABH420" s="379"/>
      <c r="ABI420" s="379"/>
      <c r="ABJ420" s="379"/>
      <c r="ABK420" s="379"/>
      <c r="ABL420" s="379"/>
      <c r="ABM420" s="379"/>
      <c r="ABN420" s="379"/>
      <c r="ABO420" s="379"/>
      <c r="ABP420" s="379"/>
      <c r="ABQ420" s="379"/>
      <c r="ABR420" s="379"/>
      <c r="ABS420" s="379"/>
      <c r="ABT420" s="379"/>
      <c r="ABU420" s="379"/>
      <c r="ABV420" s="379"/>
      <c r="ABW420" s="379"/>
      <c r="ABX420" s="379"/>
      <c r="ABY420" s="379"/>
      <c r="ABZ420" s="379"/>
      <c r="ACA420" s="379"/>
      <c r="ACB420" s="379"/>
      <c r="ACC420" s="379"/>
      <c r="ACD420" s="379"/>
      <c r="ACE420" s="379"/>
      <c r="ACF420" s="379"/>
      <c r="ACG420" s="379"/>
      <c r="ACH420" s="379"/>
      <c r="ACI420" s="379"/>
      <c r="ACJ420" s="379"/>
      <c r="ACK420" s="379"/>
      <c r="ACL420" s="379"/>
      <c r="ACM420" s="379"/>
      <c r="ACN420" s="379"/>
      <c r="ACO420" s="379"/>
      <c r="ACP420" s="379"/>
      <c r="ACQ420" s="379"/>
      <c r="ACR420" s="379"/>
      <c r="ACS420" s="379"/>
      <c r="ACT420" s="379"/>
      <c r="ACU420" s="379"/>
      <c r="ACV420" s="379"/>
      <c r="ACW420" s="379"/>
      <c r="ACX420" s="379"/>
      <c r="ACY420" s="379"/>
      <c r="ACZ420" s="379"/>
      <c r="ADA420" s="379"/>
      <c r="ADB420" s="379"/>
      <c r="ADC420" s="379"/>
      <c r="ADD420" s="379"/>
      <c r="ADE420" s="379"/>
      <c r="ADF420" s="379"/>
      <c r="ADG420" s="379"/>
      <c r="ADH420" s="379"/>
      <c r="ADI420" s="379"/>
      <c r="ADJ420" s="379"/>
      <c r="ADK420" s="379"/>
      <c r="ADL420" s="379"/>
      <c r="ADM420" s="379"/>
      <c r="ADN420" s="379"/>
      <c r="ADO420" s="379"/>
      <c r="ADP420" s="379"/>
      <c r="ADQ420" s="379"/>
      <c r="ADR420" s="379"/>
      <c r="ADS420" s="379"/>
      <c r="ADT420" s="379"/>
      <c r="ADU420" s="379"/>
      <c r="ADV420" s="379"/>
      <c r="ADW420" s="379"/>
      <c r="ADX420" s="379"/>
      <c r="ADY420" s="379"/>
      <c r="ADZ420" s="379"/>
      <c r="AEA420" s="379"/>
      <c r="AEB420" s="379"/>
      <c r="AEC420" s="379"/>
      <c r="AED420" s="379"/>
      <c r="AEE420" s="379"/>
      <c r="AEF420" s="379"/>
      <c r="AEG420" s="379"/>
      <c r="AEH420" s="379"/>
      <c r="AEI420" s="379"/>
      <c r="AEJ420" s="379"/>
      <c r="AEK420" s="379"/>
      <c r="AEL420" s="379"/>
      <c r="AEM420" s="379"/>
      <c r="AEN420" s="379"/>
      <c r="AEO420" s="379"/>
      <c r="AEP420" s="379"/>
      <c r="AEQ420" s="379"/>
      <c r="AER420" s="379"/>
      <c r="AES420" s="379"/>
      <c r="AET420" s="379"/>
      <c r="AEU420" s="379"/>
      <c r="AEV420" s="379"/>
      <c r="AEW420" s="379"/>
      <c r="AEX420" s="379"/>
      <c r="AEY420" s="379"/>
      <c r="AEZ420" s="379"/>
      <c r="AFA420" s="379"/>
      <c r="AFB420" s="379"/>
      <c r="AFC420" s="379"/>
      <c r="AFD420" s="379"/>
      <c r="AFE420" s="379"/>
      <c r="AFF420" s="379"/>
      <c r="AFG420" s="379"/>
      <c r="AFH420" s="379"/>
      <c r="AFI420" s="379"/>
      <c r="AFJ420" s="379"/>
      <c r="AFK420" s="379"/>
      <c r="AFL420" s="379"/>
      <c r="AFM420" s="379"/>
      <c r="AFN420" s="379"/>
      <c r="AFO420" s="379"/>
      <c r="AFP420" s="379"/>
      <c r="AFQ420" s="379"/>
      <c r="AFR420" s="379"/>
      <c r="AFS420" s="379"/>
      <c r="AFT420" s="379"/>
      <c r="AFU420" s="379"/>
      <c r="AFV420" s="379"/>
      <c r="AFW420" s="379"/>
      <c r="AFX420" s="379"/>
      <c r="AFY420" s="379"/>
      <c r="AFZ420" s="379"/>
      <c r="AGA420" s="379"/>
      <c r="AGB420" s="379"/>
      <c r="AGC420" s="379"/>
      <c r="AGD420" s="379"/>
      <c r="AGE420" s="379"/>
      <c r="AGF420" s="379"/>
      <c r="AGG420" s="379"/>
      <c r="AGH420" s="379"/>
      <c r="AGI420" s="379"/>
      <c r="AGJ420" s="379"/>
      <c r="AGK420" s="379"/>
      <c r="AGL420" s="379"/>
      <c r="AGM420" s="379"/>
      <c r="AGN420" s="379"/>
      <c r="AGO420" s="379"/>
      <c r="AGP420" s="379"/>
      <c r="AGQ420" s="379"/>
      <c r="AGR420" s="379"/>
      <c r="AGS420" s="379"/>
      <c r="AGT420" s="379"/>
      <c r="AGU420" s="379"/>
      <c r="AGV420" s="379"/>
      <c r="AGW420" s="379"/>
      <c r="AGX420" s="379"/>
      <c r="AGY420" s="379"/>
      <c r="AGZ420" s="379"/>
      <c r="AHA420" s="379"/>
      <c r="AHB420" s="379"/>
      <c r="AHC420" s="379"/>
      <c r="AHD420" s="379"/>
      <c r="AHE420" s="379"/>
      <c r="AHF420" s="379"/>
      <c r="AHG420" s="379"/>
      <c r="AHH420" s="379"/>
      <c r="AHI420" s="379"/>
      <c r="AHJ420" s="379"/>
      <c r="AHK420" s="379"/>
      <c r="AHL420" s="379"/>
      <c r="AHM420" s="379"/>
      <c r="AHN420" s="379"/>
      <c r="AHO420" s="379"/>
      <c r="AHP420" s="379"/>
      <c r="AHQ420" s="379"/>
      <c r="AHR420" s="379"/>
      <c r="AHS420" s="379"/>
      <c r="AHT420" s="379"/>
      <c r="AHU420" s="379"/>
      <c r="AHV420" s="379"/>
      <c r="AHW420" s="379"/>
      <c r="AHX420" s="379"/>
      <c r="AHY420" s="379"/>
      <c r="AHZ420" s="379"/>
      <c r="AIA420" s="379"/>
      <c r="AIB420" s="379"/>
      <c r="AIC420" s="379"/>
      <c r="AID420" s="379"/>
      <c r="AIE420" s="379"/>
      <c r="AIF420" s="379"/>
      <c r="AIG420" s="379"/>
      <c r="AIH420" s="379"/>
      <c r="AII420" s="379"/>
      <c r="AIJ420" s="379"/>
      <c r="AIK420" s="379"/>
      <c r="AIL420" s="379"/>
      <c r="AIM420" s="379"/>
      <c r="AIN420" s="379"/>
      <c r="AIO420" s="379"/>
      <c r="AIP420" s="379"/>
      <c r="AIQ420" s="379"/>
      <c r="AIR420" s="379"/>
      <c r="AIS420" s="379"/>
      <c r="AIT420" s="379"/>
      <c r="AIU420" s="379"/>
      <c r="AIV420" s="379"/>
      <c r="AIW420" s="379"/>
      <c r="AIX420" s="379"/>
      <c r="AIY420" s="379"/>
      <c r="AIZ420" s="379"/>
      <c r="AJA420" s="379"/>
      <c r="AJB420" s="379"/>
      <c r="AJC420" s="379"/>
      <c r="AJD420" s="379"/>
      <c r="AJE420" s="379"/>
      <c r="AJF420" s="379"/>
      <c r="AJG420" s="379"/>
      <c r="AJH420" s="379"/>
      <c r="AJI420" s="379"/>
      <c r="AJJ420" s="379"/>
      <c r="AJK420" s="379"/>
      <c r="AJL420" s="379"/>
      <c r="AJM420" s="379"/>
      <c r="AJN420" s="379"/>
      <c r="AJO420" s="379"/>
      <c r="AJP420" s="379"/>
      <c r="AJQ420" s="379"/>
      <c r="AJR420" s="379"/>
      <c r="AJS420" s="379"/>
      <c r="AJT420" s="379"/>
      <c r="AJU420" s="379"/>
      <c r="AJV420" s="379"/>
      <c r="AJW420" s="379"/>
      <c r="AJX420" s="379"/>
      <c r="AJY420" s="379"/>
      <c r="AJZ420" s="379"/>
      <c r="AKA420" s="379"/>
      <c r="AKB420" s="379"/>
      <c r="AKC420" s="379"/>
      <c r="AKD420" s="379"/>
      <c r="AKE420" s="379"/>
      <c r="AKF420" s="379"/>
      <c r="AKG420" s="379"/>
      <c r="AKH420" s="379"/>
      <c r="AKI420" s="379"/>
      <c r="AKJ420" s="379"/>
      <c r="AKK420" s="379"/>
      <c r="AKL420" s="379"/>
      <c r="AKM420" s="379"/>
      <c r="AKN420" s="379"/>
      <c r="AKO420" s="379"/>
      <c r="AKP420" s="379"/>
      <c r="AKQ420" s="379"/>
      <c r="AKR420" s="379"/>
      <c r="AKS420" s="379"/>
      <c r="AKT420" s="379"/>
      <c r="AKU420" s="379"/>
      <c r="AKV420" s="379"/>
      <c r="AKW420" s="379"/>
      <c r="AKX420" s="379"/>
      <c r="AKY420" s="379"/>
      <c r="AKZ420" s="379"/>
      <c r="ALA420" s="379"/>
      <c r="ALB420" s="379"/>
      <c r="ALC420" s="379"/>
      <c r="ALD420" s="379"/>
      <c r="ALE420" s="379"/>
      <c r="ALF420" s="379"/>
      <c r="ALG420" s="379"/>
      <c r="ALH420" s="379"/>
      <c r="ALI420" s="379"/>
      <c r="ALJ420" s="379"/>
      <c r="ALK420" s="379"/>
      <c r="ALL420" s="379"/>
      <c r="ALM420" s="379"/>
      <c r="ALN420" s="379"/>
      <c r="ALO420" s="379"/>
      <c r="ALP420" s="379"/>
      <c r="ALQ420" s="379"/>
      <c r="ALR420" s="379"/>
      <c r="ALS420" s="379"/>
      <c r="ALT420" s="379"/>
      <c r="ALU420" s="379"/>
      <c r="ALV420" s="379"/>
      <c r="ALW420" s="379"/>
      <c r="ALX420" s="379"/>
      <c r="ALY420" s="379"/>
      <c r="ALZ420" s="379"/>
      <c r="AMA420" s="379"/>
      <c r="AMB420" s="379"/>
      <c r="AMC420" s="379"/>
      <c r="AMD420" s="379"/>
      <c r="AME420" s="379"/>
      <c r="AMF420" s="379"/>
      <c r="AMG420" s="379"/>
      <c r="AMH420" s="379"/>
      <c r="AMI420" s="379"/>
      <c r="AMJ420" s="379"/>
      <c r="AMK420" s="379"/>
      <c r="AML420" s="379"/>
      <c r="AMM420" s="379"/>
      <c r="AMN420" s="379"/>
      <c r="AMO420" s="379"/>
      <c r="AMP420" s="379"/>
      <c r="AMQ420" s="379"/>
      <c r="AMR420" s="379"/>
      <c r="AMS420" s="379"/>
      <c r="AMT420" s="379"/>
      <c r="AMU420" s="379"/>
      <c r="AMV420" s="379"/>
      <c r="AMW420" s="379"/>
      <c r="AMX420" s="379"/>
      <c r="AMY420" s="379"/>
      <c r="AMZ420" s="379"/>
      <c r="ANA420" s="379"/>
      <c r="ANB420" s="379"/>
      <c r="ANC420" s="379"/>
      <c r="AND420" s="379"/>
      <c r="ANE420" s="379"/>
      <c r="ANF420" s="379"/>
      <c r="ANG420" s="379"/>
      <c r="ANH420" s="379"/>
    </row>
    <row r="421" spans="1:1048" s="343" customFormat="1" ht="13.2" x14ac:dyDescent="0.25">
      <c r="A421" s="375">
        <v>45948</v>
      </c>
      <c r="B421" s="373">
        <v>0</v>
      </c>
      <c r="C421" s="373">
        <v>0.18099999999999999</v>
      </c>
      <c r="D421" s="387">
        <v>6.2E-2</v>
      </c>
      <c r="E421" s="468">
        <v>6.6000000000000003E-2</v>
      </c>
      <c r="F421" s="479">
        <v>45979</v>
      </c>
      <c r="G421" s="476">
        <v>0.2</v>
      </c>
      <c r="H421" s="476">
        <v>0.32900000000000001</v>
      </c>
      <c r="I421" s="476">
        <v>0.29299999999999998</v>
      </c>
      <c r="J421" s="488">
        <v>0.29299999999999998</v>
      </c>
      <c r="K421" s="408">
        <v>46009</v>
      </c>
      <c r="L421" s="418">
        <v>0</v>
      </c>
      <c r="M421" s="418">
        <v>0.16300000000000001</v>
      </c>
      <c r="N421" s="418">
        <v>0.14000000000000001</v>
      </c>
      <c r="O421" s="466">
        <v>0.14000000000000001</v>
      </c>
      <c r="P421" s="492">
        <v>46040</v>
      </c>
      <c r="Q421" s="451">
        <v>0.1</v>
      </c>
      <c r="R421" s="451">
        <v>0.16400000000000001</v>
      </c>
      <c r="S421" s="451">
        <v>0.184</v>
      </c>
      <c r="T421" s="537">
        <v>0.108</v>
      </c>
      <c r="U421" s="541">
        <v>46071</v>
      </c>
      <c r="V421" s="440">
        <v>0</v>
      </c>
      <c r="W421" s="440">
        <v>3.5369999999999999</v>
      </c>
      <c r="X421" s="531">
        <v>0.121</v>
      </c>
      <c r="Y421" s="568">
        <v>5.1999999999999998E-2</v>
      </c>
      <c r="Z421" s="449">
        <v>46099</v>
      </c>
      <c r="AA421" s="441">
        <v>0.2</v>
      </c>
      <c r="AB421" s="442">
        <v>1.385</v>
      </c>
      <c r="AC421" s="442">
        <v>0.58699999999999997</v>
      </c>
      <c r="AD421" s="455">
        <v>0.65300000000000002</v>
      </c>
      <c r="AE421" s="570"/>
      <c r="AF421" s="447"/>
      <c r="AG421" s="453"/>
      <c r="AH421" s="587"/>
      <c r="AI421" s="587"/>
      <c r="AJ421" s="443"/>
      <c r="AK421" s="444"/>
      <c r="AL421" s="445"/>
      <c r="AM421" s="445"/>
      <c r="AN421" s="445"/>
      <c r="AO421" s="446"/>
      <c r="AP421" s="447"/>
      <c r="AQ421" s="454"/>
      <c r="AR421" s="620"/>
      <c r="AS421" s="618"/>
      <c r="AT421" s="449"/>
      <c r="AU421" s="430"/>
      <c r="AV421" s="431"/>
      <c r="AW421" s="431"/>
      <c r="AX421" s="452"/>
      <c r="AY421" s="439"/>
      <c r="AZ421" s="381"/>
      <c r="BA421" s="381"/>
      <c r="BB421" s="383"/>
      <c r="BC421" s="383"/>
      <c r="BD421" s="449"/>
      <c r="BE421" s="430"/>
      <c r="BF421" s="441"/>
      <c r="BG421" s="441"/>
      <c r="BH421" s="624"/>
      <c r="BI421" s="379"/>
      <c r="BJ421" s="379"/>
      <c r="BK421" s="379"/>
      <c r="BL421" s="380"/>
      <c r="BM421" s="379"/>
      <c r="BN421" s="379"/>
      <c r="BO421" s="379"/>
      <c r="BP421" s="379"/>
      <c r="BQ421" s="379"/>
      <c r="BR421" s="379"/>
      <c r="BS421" s="379"/>
      <c r="BT421" s="379"/>
      <c r="BU421" s="379"/>
      <c r="BV421" s="379"/>
      <c r="BW421" s="379"/>
      <c r="BX421" s="379"/>
      <c r="BY421" s="379"/>
      <c r="BZ421" s="379"/>
      <c r="CA421" s="379"/>
      <c r="CB421" s="379"/>
      <c r="CC421" s="379"/>
      <c r="CD421" s="379"/>
      <c r="CE421" s="379"/>
      <c r="CF421" s="379"/>
      <c r="CG421" s="379"/>
      <c r="CH421" s="379"/>
      <c r="CI421" s="379"/>
      <c r="CJ421" s="379"/>
      <c r="CK421" s="379"/>
      <c r="CL421" s="379"/>
      <c r="CM421" s="379"/>
      <c r="CN421" s="379"/>
      <c r="CO421" s="379"/>
      <c r="CP421" s="379"/>
      <c r="CQ421" s="379"/>
      <c r="CR421" s="379"/>
      <c r="CS421" s="379"/>
      <c r="CT421" s="379"/>
      <c r="CU421" s="379"/>
      <c r="CV421" s="379"/>
      <c r="CW421" s="379"/>
      <c r="CX421" s="379"/>
      <c r="CY421" s="379"/>
      <c r="CZ421" s="379"/>
      <c r="DA421" s="379"/>
      <c r="DB421" s="379"/>
      <c r="DC421" s="379"/>
      <c r="DD421" s="379"/>
      <c r="DE421" s="379"/>
      <c r="DF421" s="379"/>
      <c r="DG421" s="379"/>
      <c r="DH421" s="379"/>
      <c r="DI421" s="379"/>
      <c r="DJ421" s="379"/>
      <c r="DK421" s="379"/>
      <c r="DL421" s="379"/>
      <c r="DM421" s="379"/>
      <c r="DN421" s="379"/>
      <c r="DO421" s="379"/>
      <c r="DP421" s="379"/>
      <c r="DQ421" s="379"/>
      <c r="DR421" s="379"/>
      <c r="DS421" s="379"/>
      <c r="DT421" s="379"/>
      <c r="DU421" s="379"/>
      <c r="DV421" s="379"/>
      <c r="DW421" s="379"/>
      <c r="DX421" s="379"/>
      <c r="DY421" s="379"/>
      <c r="DZ421" s="379"/>
      <c r="EA421" s="379"/>
      <c r="EB421" s="379"/>
      <c r="EC421" s="379"/>
      <c r="ED421" s="379"/>
      <c r="EE421" s="379"/>
      <c r="EF421" s="379"/>
      <c r="EG421" s="379"/>
      <c r="EH421" s="379"/>
      <c r="EI421" s="379"/>
      <c r="EJ421" s="379"/>
      <c r="EK421" s="379"/>
      <c r="EL421" s="379"/>
      <c r="EM421" s="379"/>
      <c r="EN421" s="379"/>
      <c r="EO421" s="379"/>
      <c r="EP421" s="379"/>
      <c r="EQ421" s="379"/>
      <c r="ER421" s="379"/>
      <c r="ES421" s="379"/>
      <c r="ET421" s="379"/>
      <c r="EU421" s="379"/>
      <c r="EV421" s="379"/>
      <c r="EW421" s="379"/>
      <c r="EX421" s="379"/>
      <c r="EY421" s="379"/>
      <c r="EZ421" s="379"/>
      <c r="FA421" s="379"/>
      <c r="FB421" s="379"/>
      <c r="FC421" s="379"/>
      <c r="FD421" s="379"/>
      <c r="FE421" s="379"/>
      <c r="FF421" s="379"/>
      <c r="FG421" s="379"/>
      <c r="FH421" s="379"/>
      <c r="FI421" s="379"/>
      <c r="FJ421" s="379"/>
      <c r="FK421" s="379"/>
      <c r="FL421" s="379"/>
      <c r="FM421" s="379"/>
      <c r="FN421" s="379"/>
      <c r="FO421" s="379"/>
      <c r="FP421" s="379"/>
      <c r="FQ421" s="379"/>
      <c r="FR421" s="379"/>
      <c r="FS421" s="379"/>
      <c r="FT421" s="379"/>
      <c r="FU421" s="379"/>
      <c r="FV421" s="379"/>
      <c r="FW421" s="379"/>
      <c r="FX421" s="379"/>
      <c r="FY421" s="379"/>
      <c r="FZ421" s="379"/>
      <c r="GA421" s="379"/>
      <c r="GB421" s="379"/>
      <c r="GC421" s="379"/>
      <c r="GD421" s="379"/>
      <c r="GE421" s="379"/>
      <c r="GF421" s="379"/>
      <c r="GG421" s="379"/>
      <c r="GH421" s="379"/>
      <c r="GI421" s="379"/>
      <c r="GJ421" s="379"/>
      <c r="GK421" s="379"/>
      <c r="GL421" s="379"/>
      <c r="GM421" s="379"/>
      <c r="GN421" s="379"/>
      <c r="GO421" s="379"/>
      <c r="GP421" s="379"/>
      <c r="GQ421" s="379"/>
      <c r="GR421" s="379"/>
      <c r="GS421" s="379"/>
      <c r="GT421" s="379"/>
      <c r="GU421" s="379"/>
      <c r="GV421" s="379"/>
      <c r="GW421" s="379"/>
      <c r="GX421" s="379"/>
      <c r="GY421" s="379"/>
      <c r="GZ421" s="379"/>
      <c r="HA421" s="379"/>
      <c r="HB421" s="379"/>
      <c r="HC421" s="379"/>
      <c r="HD421" s="379"/>
      <c r="HE421" s="379"/>
      <c r="HF421" s="379"/>
      <c r="HG421" s="379"/>
      <c r="HH421" s="379"/>
      <c r="HI421" s="379"/>
      <c r="HJ421" s="379"/>
      <c r="HK421" s="379"/>
      <c r="HL421" s="379"/>
      <c r="HM421" s="379"/>
      <c r="HN421" s="379"/>
      <c r="HO421" s="379"/>
      <c r="HP421" s="379"/>
      <c r="HQ421" s="379"/>
      <c r="HR421" s="379"/>
      <c r="HS421" s="379"/>
      <c r="HT421" s="379"/>
      <c r="HU421" s="379"/>
      <c r="HV421" s="379"/>
      <c r="HW421" s="379"/>
      <c r="HX421" s="379"/>
      <c r="HY421" s="379"/>
      <c r="HZ421" s="379"/>
      <c r="IA421" s="379"/>
      <c r="IB421" s="379"/>
      <c r="IC421" s="379"/>
      <c r="ID421" s="379"/>
      <c r="IE421" s="379"/>
      <c r="IF421" s="379"/>
      <c r="IG421" s="379"/>
      <c r="IH421" s="379"/>
      <c r="II421" s="379"/>
      <c r="IJ421" s="379"/>
      <c r="IK421" s="379"/>
      <c r="IL421" s="379"/>
      <c r="IM421" s="379"/>
      <c r="IN421" s="379"/>
      <c r="IO421" s="379"/>
      <c r="IP421" s="379"/>
      <c r="IQ421" s="379"/>
      <c r="IR421" s="379"/>
      <c r="IS421" s="379"/>
      <c r="IT421" s="379"/>
      <c r="IU421" s="379"/>
      <c r="IV421" s="379"/>
      <c r="IW421" s="379"/>
      <c r="IX421" s="379"/>
      <c r="IY421" s="379"/>
      <c r="IZ421" s="379"/>
      <c r="JA421" s="379"/>
      <c r="JB421" s="379"/>
      <c r="JC421" s="379"/>
      <c r="JD421" s="379"/>
      <c r="JE421" s="379"/>
      <c r="JF421" s="379"/>
      <c r="JG421" s="379"/>
      <c r="JH421" s="379"/>
      <c r="JI421" s="379"/>
      <c r="JJ421" s="379"/>
      <c r="JK421" s="379"/>
      <c r="JL421" s="379"/>
      <c r="JM421" s="379"/>
      <c r="JN421" s="379"/>
      <c r="JO421" s="379"/>
      <c r="JP421" s="379"/>
      <c r="JQ421" s="379"/>
      <c r="JR421" s="379"/>
      <c r="JS421" s="379"/>
      <c r="JT421" s="379"/>
      <c r="JU421" s="379"/>
      <c r="JV421" s="379"/>
      <c r="JW421" s="379"/>
      <c r="JX421" s="379"/>
      <c r="JY421" s="379"/>
      <c r="JZ421" s="379"/>
      <c r="KA421" s="379"/>
      <c r="KB421" s="379"/>
      <c r="KC421" s="379"/>
      <c r="KD421" s="379"/>
      <c r="KE421" s="379"/>
      <c r="KF421" s="379"/>
      <c r="KG421" s="379"/>
      <c r="KH421" s="379"/>
      <c r="KI421" s="379"/>
      <c r="KJ421" s="379"/>
      <c r="KK421" s="379"/>
      <c r="KL421" s="379"/>
      <c r="KM421" s="379"/>
      <c r="KN421" s="379"/>
      <c r="KO421" s="379"/>
      <c r="KP421" s="379"/>
      <c r="KQ421" s="379"/>
      <c r="KR421" s="379"/>
      <c r="KS421" s="379"/>
      <c r="KT421" s="379"/>
      <c r="KU421" s="379"/>
      <c r="KV421" s="379"/>
      <c r="KW421" s="379"/>
      <c r="KX421" s="379"/>
      <c r="KY421" s="379"/>
      <c r="KZ421" s="379"/>
      <c r="LA421" s="379"/>
      <c r="LB421" s="379"/>
      <c r="LC421" s="379"/>
      <c r="LD421" s="379"/>
      <c r="LE421" s="379"/>
      <c r="LF421" s="379"/>
      <c r="LG421" s="379"/>
      <c r="LH421" s="379"/>
      <c r="LI421" s="379"/>
      <c r="LJ421" s="379"/>
      <c r="LK421" s="379"/>
      <c r="LL421" s="379"/>
      <c r="LM421" s="379"/>
      <c r="LN421" s="379"/>
      <c r="LO421" s="379"/>
      <c r="LP421" s="379"/>
      <c r="LQ421" s="379"/>
      <c r="LR421" s="379"/>
      <c r="LS421" s="379"/>
      <c r="LT421" s="379"/>
      <c r="LU421" s="379"/>
      <c r="LV421" s="379"/>
      <c r="LW421" s="379"/>
      <c r="LX421" s="379"/>
      <c r="LY421" s="379"/>
      <c r="LZ421" s="379"/>
      <c r="MA421" s="379"/>
      <c r="MB421" s="379"/>
      <c r="MC421" s="379"/>
      <c r="MD421" s="379"/>
      <c r="ME421" s="379"/>
      <c r="MF421" s="379"/>
      <c r="MG421" s="379"/>
      <c r="MH421" s="379"/>
      <c r="MI421" s="379"/>
      <c r="MJ421" s="379"/>
      <c r="MK421" s="379"/>
      <c r="ML421" s="379"/>
      <c r="MM421" s="379"/>
      <c r="MN421" s="379"/>
      <c r="MO421" s="379"/>
      <c r="MP421" s="379"/>
      <c r="MQ421" s="379"/>
      <c r="MR421" s="379"/>
      <c r="MS421" s="379"/>
      <c r="MT421" s="379"/>
      <c r="MU421" s="379"/>
      <c r="MV421" s="379"/>
      <c r="MW421" s="379"/>
      <c r="MX421" s="379"/>
      <c r="MY421" s="379"/>
      <c r="MZ421" s="379"/>
      <c r="NA421" s="379"/>
      <c r="NB421" s="379"/>
      <c r="NC421" s="379"/>
      <c r="ND421" s="379"/>
      <c r="NE421" s="379"/>
      <c r="NF421" s="379"/>
      <c r="NG421" s="379"/>
      <c r="NH421" s="379"/>
      <c r="NI421" s="379"/>
      <c r="NJ421" s="379"/>
      <c r="NK421" s="379"/>
      <c r="NL421" s="379"/>
      <c r="NM421" s="379"/>
      <c r="NN421" s="379"/>
      <c r="NO421" s="379"/>
      <c r="NP421" s="379"/>
      <c r="NQ421" s="379"/>
      <c r="NR421" s="379"/>
      <c r="NS421" s="379"/>
      <c r="NT421" s="379"/>
      <c r="NU421" s="379"/>
      <c r="NV421" s="379"/>
      <c r="NW421" s="379"/>
      <c r="NX421" s="379"/>
      <c r="NY421" s="379"/>
      <c r="NZ421" s="379"/>
      <c r="OA421" s="379"/>
      <c r="OB421" s="379"/>
      <c r="OC421" s="379"/>
      <c r="OD421" s="379"/>
      <c r="OE421" s="379"/>
      <c r="OF421" s="379"/>
      <c r="OG421" s="379"/>
      <c r="OH421" s="379"/>
      <c r="OI421" s="379"/>
      <c r="OJ421" s="379"/>
      <c r="OK421" s="379"/>
      <c r="OL421" s="379"/>
      <c r="OM421" s="379"/>
      <c r="ON421" s="379"/>
      <c r="OO421" s="379"/>
      <c r="OP421" s="379"/>
      <c r="OQ421" s="379"/>
      <c r="OR421" s="379"/>
      <c r="OS421" s="379"/>
      <c r="OT421" s="379"/>
      <c r="OU421" s="379"/>
      <c r="OV421" s="379"/>
      <c r="OW421" s="379"/>
      <c r="OX421" s="379"/>
      <c r="OY421" s="379"/>
      <c r="OZ421" s="379"/>
      <c r="PA421" s="379"/>
      <c r="PB421" s="379"/>
      <c r="PC421" s="379"/>
      <c r="PD421" s="379"/>
      <c r="PE421" s="379"/>
      <c r="PF421" s="379"/>
      <c r="PG421" s="379"/>
      <c r="PH421" s="379"/>
      <c r="PI421" s="379"/>
      <c r="PJ421" s="379"/>
      <c r="PK421" s="379"/>
      <c r="PL421" s="379"/>
      <c r="PM421" s="379"/>
      <c r="PN421" s="379"/>
      <c r="PO421" s="379"/>
      <c r="PP421" s="379"/>
      <c r="PQ421" s="379"/>
      <c r="PR421" s="379"/>
      <c r="PS421" s="379"/>
      <c r="PT421" s="379"/>
      <c r="PU421" s="379"/>
      <c r="PV421" s="379"/>
      <c r="PW421" s="379"/>
      <c r="PX421" s="379"/>
      <c r="PY421" s="379"/>
      <c r="PZ421" s="379"/>
      <c r="QA421" s="379"/>
      <c r="QB421" s="379"/>
      <c r="QC421" s="379"/>
      <c r="QD421" s="379"/>
      <c r="QE421" s="379"/>
      <c r="QF421" s="379"/>
      <c r="QG421" s="379"/>
      <c r="QH421" s="379"/>
      <c r="QI421" s="379"/>
      <c r="QJ421" s="379"/>
      <c r="QK421" s="379"/>
      <c r="QL421" s="379"/>
      <c r="QM421" s="379"/>
      <c r="QN421" s="379"/>
      <c r="QO421" s="379"/>
      <c r="QP421" s="379"/>
      <c r="QQ421" s="379"/>
      <c r="QR421" s="379"/>
      <c r="QS421" s="379"/>
      <c r="QT421" s="379"/>
      <c r="QU421" s="379"/>
      <c r="QV421" s="379"/>
      <c r="QW421" s="379"/>
      <c r="QX421" s="379"/>
      <c r="QY421" s="379"/>
      <c r="QZ421" s="379"/>
      <c r="RA421" s="379"/>
      <c r="RB421" s="379"/>
      <c r="RC421" s="379"/>
      <c r="RD421" s="379"/>
      <c r="RE421" s="379"/>
      <c r="RF421" s="379"/>
      <c r="RG421" s="379"/>
      <c r="RH421" s="379"/>
      <c r="RI421" s="379"/>
      <c r="RJ421" s="379"/>
      <c r="RK421" s="379"/>
      <c r="RL421" s="379"/>
      <c r="RM421" s="379"/>
      <c r="RN421" s="379"/>
      <c r="RO421" s="379"/>
      <c r="RP421" s="379"/>
      <c r="RQ421" s="379"/>
      <c r="RR421" s="379"/>
      <c r="RS421" s="379"/>
      <c r="RT421" s="379"/>
      <c r="RU421" s="379"/>
      <c r="RV421" s="379"/>
      <c r="RW421" s="379"/>
      <c r="RX421" s="379"/>
      <c r="RY421" s="379"/>
      <c r="RZ421" s="379"/>
      <c r="SA421" s="379"/>
      <c r="SB421" s="379"/>
      <c r="SC421" s="379"/>
      <c r="SD421" s="379"/>
      <c r="SE421" s="379"/>
      <c r="SF421" s="379"/>
      <c r="SG421" s="379"/>
      <c r="SH421" s="379"/>
      <c r="SI421" s="379"/>
      <c r="SJ421" s="379"/>
      <c r="SK421" s="379"/>
      <c r="SL421" s="379"/>
      <c r="SM421" s="379"/>
      <c r="SN421" s="379"/>
      <c r="SO421" s="379"/>
      <c r="SP421" s="379"/>
      <c r="SQ421" s="379"/>
      <c r="SR421" s="379"/>
      <c r="SS421" s="379"/>
      <c r="ST421" s="379"/>
      <c r="SU421" s="379"/>
      <c r="SV421" s="379"/>
      <c r="SW421" s="379"/>
      <c r="SX421" s="379"/>
      <c r="SY421" s="379"/>
      <c r="SZ421" s="379"/>
      <c r="TA421" s="379"/>
      <c r="TB421" s="379"/>
      <c r="TC421" s="379"/>
      <c r="TD421" s="379"/>
      <c r="TE421" s="379"/>
      <c r="TF421" s="379"/>
      <c r="TG421" s="379"/>
      <c r="TH421" s="379"/>
      <c r="TI421" s="379"/>
      <c r="TJ421" s="379"/>
      <c r="TK421" s="379"/>
      <c r="TL421" s="379"/>
      <c r="TM421" s="379"/>
      <c r="TN421" s="379"/>
      <c r="TO421" s="379"/>
      <c r="TP421" s="379"/>
      <c r="TQ421" s="379"/>
      <c r="TR421" s="379"/>
      <c r="TS421" s="379"/>
      <c r="TT421" s="379"/>
      <c r="TU421" s="379"/>
      <c r="TV421" s="379"/>
      <c r="TW421" s="379"/>
      <c r="TX421" s="379"/>
      <c r="TY421" s="379"/>
      <c r="TZ421" s="379"/>
      <c r="UA421" s="379"/>
      <c r="UB421" s="379"/>
      <c r="UC421" s="379"/>
      <c r="UD421" s="379"/>
      <c r="UE421" s="379"/>
      <c r="UF421" s="379"/>
      <c r="UG421" s="379"/>
      <c r="UH421" s="379"/>
      <c r="UI421" s="379"/>
      <c r="UJ421" s="379"/>
      <c r="UK421" s="379"/>
      <c r="UL421" s="379"/>
      <c r="UM421" s="379"/>
      <c r="UN421" s="379"/>
      <c r="UO421" s="379"/>
      <c r="UP421" s="379"/>
      <c r="UQ421" s="379"/>
      <c r="UR421" s="379"/>
      <c r="US421" s="379"/>
      <c r="UT421" s="379"/>
      <c r="UU421" s="379"/>
      <c r="UV421" s="379"/>
      <c r="UW421" s="379"/>
      <c r="UX421" s="379"/>
      <c r="UY421" s="379"/>
      <c r="UZ421" s="379"/>
      <c r="VA421" s="379"/>
      <c r="VB421" s="379"/>
      <c r="VC421" s="379"/>
      <c r="VD421" s="379"/>
      <c r="VE421" s="379"/>
      <c r="VF421" s="379"/>
      <c r="VG421" s="379"/>
      <c r="VH421" s="379"/>
      <c r="VI421" s="379"/>
      <c r="VJ421" s="379"/>
      <c r="VK421" s="379"/>
      <c r="VL421" s="379"/>
      <c r="VM421" s="379"/>
      <c r="VN421" s="379"/>
      <c r="VO421" s="379"/>
      <c r="VP421" s="379"/>
      <c r="VQ421" s="379"/>
      <c r="VR421" s="379"/>
      <c r="VS421" s="379"/>
      <c r="VT421" s="379"/>
      <c r="VU421" s="379"/>
      <c r="VV421" s="379"/>
      <c r="VW421" s="379"/>
      <c r="VX421" s="379"/>
      <c r="VY421" s="379"/>
      <c r="VZ421" s="379"/>
      <c r="WA421" s="379"/>
      <c r="WB421" s="379"/>
      <c r="WC421" s="379"/>
      <c r="WD421" s="379"/>
      <c r="WE421" s="379"/>
      <c r="WF421" s="379"/>
      <c r="WG421" s="379"/>
      <c r="WH421" s="379"/>
      <c r="WI421" s="379"/>
      <c r="WJ421" s="379"/>
      <c r="WK421" s="379"/>
      <c r="WL421" s="379"/>
      <c r="WM421" s="379"/>
      <c r="WN421" s="379"/>
      <c r="WO421" s="379"/>
      <c r="WP421" s="379"/>
      <c r="WQ421" s="379"/>
      <c r="WR421" s="379"/>
      <c r="WS421" s="379"/>
      <c r="WT421" s="379"/>
      <c r="WU421" s="379"/>
      <c r="WV421" s="379"/>
      <c r="WW421" s="379"/>
      <c r="WX421" s="379"/>
      <c r="WY421" s="379"/>
      <c r="WZ421" s="379"/>
      <c r="XA421" s="379"/>
      <c r="XB421" s="379"/>
      <c r="XC421" s="379"/>
      <c r="XD421" s="379"/>
      <c r="XE421" s="379"/>
      <c r="XF421" s="379"/>
      <c r="XG421" s="379"/>
      <c r="XH421" s="379"/>
      <c r="XI421" s="379"/>
      <c r="XJ421" s="379"/>
      <c r="XK421" s="379"/>
      <c r="XL421" s="379"/>
      <c r="XM421" s="379"/>
      <c r="XN421" s="379"/>
      <c r="XO421" s="379"/>
      <c r="XP421" s="379"/>
      <c r="XQ421" s="379"/>
      <c r="XR421" s="379"/>
      <c r="XS421" s="379"/>
      <c r="XT421" s="379"/>
      <c r="XU421" s="379"/>
      <c r="XV421" s="379"/>
      <c r="XW421" s="379"/>
      <c r="XX421" s="379"/>
      <c r="XY421" s="379"/>
      <c r="XZ421" s="379"/>
      <c r="YA421" s="379"/>
      <c r="YB421" s="379"/>
      <c r="YC421" s="379"/>
      <c r="YD421" s="379"/>
      <c r="YE421" s="379"/>
      <c r="YF421" s="379"/>
      <c r="YG421" s="379"/>
      <c r="YH421" s="379"/>
      <c r="YI421" s="379"/>
      <c r="YJ421" s="379"/>
      <c r="YK421" s="379"/>
      <c r="YL421" s="379"/>
      <c r="YM421" s="379"/>
      <c r="YN421" s="379"/>
      <c r="YO421" s="379"/>
      <c r="YP421" s="379"/>
      <c r="YQ421" s="379"/>
      <c r="YR421" s="379"/>
      <c r="YS421" s="379"/>
      <c r="YT421" s="379"/>
      <c r="YU421" s="379"/>
      <c r="YV421" s="379"/>
      <c r="YW421" s="379"/>
      <c r="YX421" s="379"/>
      <c r="YY421" s="379"/>
      <c r="YZ421" s="379"/>
      <c r="ZA421" s="379"/>
      <c r="ZB421" s="379"/>
      <c r="ZC421" s="379"/>
      <c r="ZD421" s="379"/>
      <c r="ZE421" s="379"/>
      <c r="ZF421" s="379"/>
      <c r="ZG421" s="379"/>
      <c r="ZH421" s="379"/>
      <c r="ZI421" s="379"/>
      <c r="ZJ421" s="379"/>
      <c r="ZK421" s="379"/>
      <c r="ZL421" s="379"/>
      <c r="ZM421" s="379"/>
      <c r="ZN421" s="379"/>
      <c r="ZO421" s="379"/>
      <c r="ZP421" s="379"/>
      <c r="ZQ421" s="379"/>
      <c r="ZR421" s="379"/>
      <c r="ZS421" s="379"/>
      <c r="ZT421" s="379"/>
      <c r="ZU421" s="379"/>
      <c r="ZV421" s="379"/>
      <c r="ZW421" s="379"/>
      <c r="ZX421" s="379"/>
      <c r="ZY421" s="379"/>
      <c r="ZZ421" s="379"/>
      <c r="AAA421" s="379"/>
      <c r="AAB421" s="379"/>
      <c r="AAC421" s="379"/>
      <c r="AAD421" s="379"/>
      <c r="AAE421" s="379"/>
      <c r="AAF421" s="379"/>
      <c r="AAG421" s="379"/>
      <c r="AAH421" s="379"/>
      <c r="AAI421" s="379"/>
      <c r="AAJ421" s="379"/>
      <c r="AAK421" s="379"/>
      <c r="AAL421" s="379"/>
      <c r="AAM421" s="379"/>
      <c r="AAN421" s="379"/>
      <c r="AAO421" s="379"/>
      <c r="AAP421" s="379"/>
      <c r="AAQ421" s="379"/>
      <c r="AAR421" s="379"/>
      <c r="AAS421" s="379"/>
      <c r="AAT421" s="379"/>
      <c r="AAU421" s="379"/>
      <c r="AAV421" s="379"/>
      <c r="AAW421" s="379"/>
      <c r="AAX421" s="379"/>
      <c r="AAY421" s="379"/>
      <c r="AAZ421" s="379"/>
      <c r="ABA421" s="379"/>
      <c r="ABB421" s="379"/>
      <c r="ABC421" s="379"/>
      <c r="ABD421" s="379"/>
      <c r="ABE421" s="379"/>
      <c r="ABF421" s="379"/>
      <c r="ABG421" s="379"/>
      <c r="ABH421" s="379"/>
      <c r="ABI421" s="379"/>
      <c r="ABJ421" s="379"/>
      <c r="ABK421" s="379"/>
      <c r="ABL421" s="379"/>
      <c r="ABM421" s="379"/>
      <c r="ABN421" s="379"/>
      <c r="ABO421" s="379"/>
      <c r="ABP421" s="379"/>
      <c r="ABQ421" s="379"/>
      <c r="ABR421" s="379"/>
      <c r="ABS421" s="379"/>
      <c r="ABT421" s="379"/>
      <c r="ABU421" s="379"/>
      <c r="ABV421" s="379"/>
      <c r="ABW421" s="379"/>
      <c r="ABX421" s="379"/>
      <c r="ABY421" s="379"/>
      <c r="ABZ421" s="379"/>
      <c r="ACA421" s="379"/>
      <c r="ACB421" s="379"/>
      <c r="ACC421" s="379"/>
      <c r="ACD421" s="379"/>
      <c r="ACE421" s="379"/>
      <c r="ACF421" s="379"/>
      <c r="ACG421" s="379"/>
      <c r="ACH421" s="379"/>
      <c r="ACI421" s="379"/>
      <c r="ACJ421" s="379"/>
      <c r="ACK421" s="379"/>
      <c r="ACL421" s="379"/>
      <c r="ACM421" s="379"/>
      <c r="ACN421" s="379"/>
      <c r="ACO421" s="379"/>
      <c r="ACP421" s="379"/>
      <c r="ACQ421" s="379"/>
      <c r="ACR421" s="379"/>
      <c r="ACS421" s="379"/>
      <c r="ACT421" s="379"/>
      <c r="ACU421" s="379"/>
      <c r="ACV421" s="379"/>
      <c r="ACW421" s="379"/>
      <c r="ACX421" s="379"/>
      <c r="ACY421" s="379"/>
      <c r="ACZ421" s="379"/>
      <c r="ADA421" s="379"/>
      <c r="ADB421" s="379"/>
      <c r="ADC421" s="379"/>
      <c r="ADD421" s="379"/>
      <c r="ADE421" s="379"/>
      <c r="ADF421" s="379"/>
      <c r="ADG421" s="379"/>
      <c r="ADH421" s="379"/>
      <c r="ADI421" s="379"/>
      <c r="ADJ421" s="379"/>
      <c r="ADK421" s="379"/>
      <c r="ADL421" s="379"/>
      <c r="ADM421" s="379"/>
      <c r="ADN421" s="379"/>
      <c r="ADO421" s="379"/>
      <c r="ADP421" s="379"/>
      <c r="ADQ421" s="379"/>
      <c r="ADR421" s="379"/>
      <c r="ADS421" s="379"/>
      <c r="ADT421" s="379"/>
      <c r="ADU421" s="379"/>
      <c r="ADV421" s="379"/>
      <c r="ADW421" s="379"/>
      <c r="ADX421" s="379"/>
      <c r="ADY421" s="379"/>
      <c r="ADZ421" s="379"/>
      <c r="AEA421" s="379"/>
      <c r="AEB421" s="379"/>
      <c r="AEC421" s="379"/>
      <c r="AED421" s="379"/>
      <c r="AEE421" s="379"/>
      <c r="AEF421" s="379"/>
      <c r="AEG421" s="379"/>
      <c r="AEH421" s="379"/>
      <c r="AEI421" s="379"/>
      <c r="AEJ421" s="379"/>
      <c r="AEK421" s="379"/>
      <c r="AEL421" s="379"/>
      <c r="AEM421" s="379"/>
      <c r="AEN421" s="379"/>
      <c r="AEO421" s="379"/>
      <c r="AEP421" s="379"/>
      <c r="AEQ421" s="379"/>
      <c r="AER421" s="379"/>
      <c r="AES421" s="379"/>
      <c r="AET421" s="379"/>
      <c r="AEU421" s="379"/>
      <c r="AEV421" s="379"/>
      <c r="AEW421" s="379"/>
      <c r="AEX421" s="379"/>
      <c r="AEY421" s="379"/>
      <c r="AEZ421" s="379"/>
      <c r="AFA421" s="379"/>
      <c r="AFB421" s="379"/>
      <c r="AFC421" s="379"/>
      <c r="AFD421" s="379"/>
      <c r="AFE421" s="379"/>
      <c r="AFF421" s="379"/>
      <c r="AFG421" s="379"/>
      <c r="AFH421" s="379"/>
      <c r="AFI421" s="379"/>
      <c r="AFJ421" s="379"/>
      <c r="AFK421" s="379"/>
      <c r="AFL421" s="379"/>
      <c r="AFM421" s="379"/>
      <c r="AFN421" s="379"/>
      <c r="AFO421" s="379"/>
      <c r="AFP421" s="379"/>
      <c r="AFQ421" s="379"/>
      <c r="AFR421" s="379"/>
      <c r="AFS421" s="379"/>
      <c r="AFT421" s="379"/>
      <c r="AFU421" s="379"/>
      <c r="AFV421" s="379"/>
      <c r="AFW421" s="379"/>
      <c r="AFX421" s="379"/>
      <c r="AFY421" s="379"/>
      <c r="AFZ421" s="379"/>
      <c r="AGA421" s="379"/>
      <c r="AGB421" s="379"/>
      <c r="AGC421" s="379"/>
      <c r="AGD421" s="379"/>
      <c r="AGE421" s="379"/>
      <c r="AGF421" s="379"/>
      <c r="AGG421" s="379"/>
      <c r="AGH421" s="379"/>
      <c r="AGI421" s="379"/>
      <c r="AGJ421" s="379"/>
      <c r="AGK421" s="379"/>
      <c r="AGL421" s="379"/>
      <c r="AGM421" s="379"/>
      <c r="AGN421" s="379"/>
      <c r="AGO421" s="379"/>
      <c r="AGP421" s="379"/>
      <c r="AGQ421" s="379"/>
      <c r="AGR421" s="379"/>
      <c r="AGS421" s="379"/>
      <c r="AGT421" s="379"/>
      <c r="AGU421" s="379"/>
      <c r="AGV421" s="379"/>
      <c r="AGW421" s="379"/>
      <c r="AGX421" s="379"/>
      <c r="AGY421" s="379"/>
      <c r="AGZ421" s="379"/>
      <c r="AHA421" s="379"/>
      <c r="AHB421" s="379"/>
      <c r="AHC421" s="379"/>
      <c r="AHD421" s="379"/>
      <c r="AHE421" s="379"/>
      <c r="AHF421" s="379"/>
      <c r="AHG421" s="379"/>
      <c r="AHH421" s="379"/>
      <c r="AHI421" s="379"/>
      <c r="AHJ421" s="379"/>
      <c r="AHK421" s="379"/>
      <c r="AHL421" s="379"/>
      <c r="AHM421" s="379"/>
      <c r="AHN421" s="379"/>
      <c r="AHO421" s="379"/>
      <c r="AHP421" s="379"/>
      <c r="AHQ421" s="379"/>
      <c r="AHR421" s="379"/>
      <c r="AHS421" s="379"/>
      <c r="AHT421" s="379"/>
      <c r="AHU421" s="379"/>
      <c r="AHV421" s="379"/>
      <c r="AHW421" s="379"/>
      <c r="AHX421" s="379"/>
      <c r="AHY421" s="379"/>
      <c r="AHZ421" s="379"/>
      <c r="AIA421" s="379"/>
      <c r="AIB421" s="379"/>
      <c r="AIC421" s="379"/>
      <c r="AID421" s="379"/>
      <c r="AIE421" s="379"/>
      <c r="AIF421" s="379"/>
      <c r="AIG421" s="379"/>
      <c r="AIH421" s="379"/>
      <c r="AII421" s="379"/>
      <c r="AIJ421" s="379"/>
      <c r="AIK421" s="379"/>
      <c r="AIL421" s="379"/>
      <c r="AIM421" s="379"/>
      <c r="AIN421" s="379"/>
      <c r="AIO421" s="379"/>
      <c r="AIP421" s="379"/>
      <c r="AIQ421" s="379"/>
      <c r="AIR421" s="379"/>
      <c r="AIS421" s="379"/>
      <c r="AIT421" s="379"/>
      <c r="AIU421" s="379"/>
      <c r="AIV421" s="379"/>
      <c r="AIW421" s="379"/>
      <c r="AIX421" s="379"/>
      <c r="AIY421" s="379"/>
      <c r="AIZ421" s="379"/>
      <c r="AJA421" s="379"/>
      <c r="AJB421" s="379"/>
      <c r="AJC421" s="379"/>
      <c r="AJD421" s="379"/>
      <c r="AJE421" s="379"/>
      <c r="AJF421" s="379"/>
      <c r="AJG421" s="379"/>
      <c r="AJH421" s="379"/>
      <c r="AJI421" s="379"/>
      <c r="AJJ421" s="379"/>
      <c r="AJK421" s="379"/>
      <c r="AJL421" s="379"/>
      <c r="AJM421" s="379"/>
      <c r="AJN421" s="379"/>
      <c r="AJO421" s="379"/>
      <c r="AJP421" s="379"/>
      <c r="AJQ421" s="379"/>
      <c r="AJR421" s="379"/>
      <c r="AJS421" s="379"/>
      <c r="AJT421" s="379"/>
      <c r="AJU421" s="379"/>
      <c r="AJV421" s="379"/>
      <c r="AJW421" s="379"/>
      <c r="AJX421" s="379"/>
      <c r="AJY421" s="379"/>
      <c r="AJZ421" s="379"/>
      <c r="AKA421" s="379"/>
      <c r="AKB421" s="379"/>
      <c r="AKC421" s="379"/>
      <c r="AKD421" s="379"/>
      <c r="AKE421" s="379"/>
      <c r="AKF421" s="379"/>
      <c r="AKG421" s="379"/>
      <c r="AKH421" s="379"/>
      <c r="AKI421" s="379"/>
      <c r="AKJ421" s="379"/>
      <c r="AKK421" s="379"/>
      <c r="AKL421" s="379"/>
      <c r="AKM421" s="379"/>
      <c r="AKN421" s="379"/>
      <c r="AKO421" s="379"/>
      <c r="AKP421" s="379"/>
      <c r="AKQ421" s="379"/>
      <c r="AKR421" s="379"/>
      <c r="AKS421" s="379"/>
      <c r="AKT421" s="379"/>
      <c r="AKU421" s="379"/>
      <c r="AKV421" s="379"/>
      <c r="AKW421" s="379"/>
      <c r="AKX421" s="379"/>
      <c r="AKY421" s="379"/>
      <c r="AKZ421" s="379"/>
      <c r="ALA421" s="379"/>
      <c r="ALB421" s="379"/>
      <c r="ALC421" s="379"/>
      <c r="ALD421" s="379"/>
      <c r="ALE421" s="379"/>
      <c r="ALF421" s="379"/>
      <c r="ALG421" s="379"/>
      <c r="ALH421" s="379"/>
      <c r="ALI421" s="379"/>
      <c r="ALJ421" s="379"/>
      <c r="ALK421" s="379"/>
      <c r="ALL421" s="379"/>
      <c r="ALM421" s="379"/>
      <c r="ALN421" s="379"/>
      <c r="ALO421" s="379"/>
      <c r="ALP421" s="379"/>
      <c r="ALQ421" s="379"/>
      <c r="ALR421" s="379"/>
      <c r="ALS421" s="379"/>
      <c r="ALT421" s="379"/>
      <c r="ALU421" s="379"/>
      <c r="ALV421" s="379"/>
      <c r="ALW421" s="379"/>
      <c r="ALX421" s="379"/>
      <c r="ALY421" s="379"/>
      <c r="ALZ421" s="379"/>
      <c r="AMA421" s="379"/>
      <c r="AMB421" s="379"/>
      <c r="AMC421" s="379"/>
      <c r="AMD421" s="379"/>
      <c r="AME421" s="379"/>
      <c r="AMF421" s="379"/>
      <c r="AMG421" s="379"/>
      <c r="AMH421" s="379"/>
      <c r="AMI421" s="379"/>
      <c r="AMJ421" s="379"/>
      <c r="AMK421" s="379"/>
      <c r="AML421" s="379"/>
      <c r="AMM421" s="379"/>
      <c r="AMN421" s="379"/>
      <c r="AMO421" s="379"/>
      <c r="AMP421" s="379"/>
      <c r="AMQ421" s="379"/>
      <c r="AMR421" s="379"/>
      <c r="AMS421" s="379"/>
      <c r="AMT421" s="379"/>
      <c r="AMU421" s="379"/>
      <c r="AMV421" s="379"/>
      <c r="AMW421" s="379"/>
      <c r="AMX421" s="379"/>
      <c r="AMY421" s="379"/>
      <c r="AMZ421" s="379"/>
      <c r="ANA421" s="379"/>
      <c r="ANB421" s="379"/>
      <c r="ANC421" s="379"/>
      <c r="AND421" s="379"/>
      <c r="ANE421" s="379"/>
      <c r="ANF421" s="379"/>
      <c r="ANG421" s="379"/>
      <c r="ANH421" s="379"/>
    </row>
    <row r="422" spans="1:1048" s="343" customFormat="1" ht="13.2" x14ac:dyDescent="0.25">
      <c r="A422" s="375">
        <v>45949</v>
      </c>
      <c r="B422" s="373">
        <v>0</v>
      </c>
      <c r="C422" s="373">
        <v>0.17899999999999999</v>
      </c>
      <c r="D422" s="387">
        <v>6.0999999999999999E-2</v>
      </c>
      <c r="E422" s="468">
        <v>7.1999999999999995E-2</v>
      </c>
      <c r="F422" s="479">
        <v>45980</v>
      </c>
      <c r="G422" s="476">
        <v>0</v>
      </c>
      <c r="H422" s="476">
        <v>0.26200000000000001</v>
      </c>
      <c r="I422" s="476">
        <v>0.183</v>
      </c>
      <c r="J422" s="488">
        <v>0.183</v>
      </c>
      <c r="K422" s="408">
        <v>46010</v>
      </c>
      <c r="L422" s="418">
        <v>0.5</v>
      </c>
      <c r="M422" s="418">
        <v>0.158</v>
      </c>
      <c r="N422" s="418">
        <v>0.115</v>
      </c>
      <c r="O422" s="466">
        <v>0.115</v>
      </c>
      <c r="P422" s="492">
        <v>46041</v>
      </c>
      <c r="Q422" s="451">
        <v>0</v>
      </c>
      <c r="R422" s="451">
        <v>0.16200000000000001</v>
      </c>
      <c r="S422" s="451">
        <v>0.2</v>
      </c>
      <c r="T422" s="537">
        <v>0.113</v>
      </c>
      <c r="U422" s="541">
        <v>46072</v>
      </c>
      <c r="V422" s="440">
        <v>0.6</v>
      </c>
      <c r="W422" s="440">
        <v>3.2679999999999998</v>
      </c>
      <c r="X422" s="531">
        <v>7.2999999999999995E-2</v>
      </c>
      <c r="Y422" s="568">
        <v>2.5000000000000001E-2</v>
      </c>
      <c r="Z422" s="438">
        <v>46100</v>
      </c>
      <c r="AA422" s="441">
        <v>0</v>
      </c>
      <c r="AB422" s="442">
        <v>1.38</v>
      </c>
      <c r="AC422" s="442">
        <v>0.56200000000000006</v>
      </c>
      <c r="AD422" s="455">
        <v>0.61799999999999999</v>
      </c>
      <c r="AE422" s="570"/>
      <c r="AF422" s="447"/>
      <c r="AG422" s="453"/>
      <c r="AH422" s="587"/>
      <c r="AI422" s="587"/>
      <c r="AJ422" s="443"/>
      <c r="AK422" s="444"/>
      <c r="AL422" s="445"/>
      <c r="AM422" s="445"/>
      <c r="AN422" s="445"/>
      <c r="AO422" s="446"/>
      <c r="AP422" s="447"/>
      <c r="AQ422" s="454"/>
      <c r="AR422" s="620"/>
      <c r="AS422" s="618"/>
      <c r="AT422" s="449"/>
      <c r="AU422" s="430"/>
      <c r="AV422" s="431"/>
      <c r="AW422" s="431"/>
      <c r="AX422" s="452"/>
      <c r="AY422" s="439"/>
      <c r="AZ422" s="381"/>
      <c r="BA422" s="381"/>
      <c r="BB422" s="383"/>
      <c r="BC422" s="383"/>
      <c r="BD422" s="449"/>
      <c r="BE422" s="430"/>
      <c r="BF422" s="441"/>
      <c r="BG422" s="441"/>
      <c r="BH422" s="624"/>
      <c r="BI422" s="379"/>
      <c r="BJ422" s="379"/>
      <c r="BK422" s="379"/>
      <c r="BL422" s="380"/>
      <c r="BM422" s="379"/>
      <c r="BN422" s="379"/>
      <c r="BO422" s="379"/>
      <c r="BP422" s="379"/>
      <c r="BQ422" s="379"/>
      <c r="BR422" s="379"/>
      <c r="BS422" s="379"/>
      <c r="BT422" s="379"/>
      <c r="BU422" s="379"/>
      <c r="BV422" s="379"/>
      <c r="BW422" s="379"/>
      <c r="BX422" s="379"/>
      <c r="BY422" s="379"/>
      <c r="BZ422" s="379"/>
      <c r="CA422" s="379"/>
      <c r="CB422" s="379"/>
      <c r="CC422" s="379"/>
      <c r="CD422" s="379"/>
      <c r="CE422" s="379"/>
      <c r="CF422" s="379"/>
      <c r="CG422" s="379"/>
      <c r="CH422" s="379"/>
      <c r="CI422" s="379"/>
      <c r="CJ422" s="379"/>
      <c r="CK422" s="379"/>
      <c r="CL422" s="379"/>
      <c r="CM422" s="379"/>
      <c r="CN422" s="379"/>
      <c r="CO422" s="379"/>
      <c r="CP422" s="379"/>
      <c r="CQ422" s="379"/>
      <c r="CR422" s="379"/>
      <c r="CS422" s="379"/>
      <c r="CT422" s="379"/>
      <c r="CU422" s="379"/>
      <c r="CV422" s="379"/>
      <c r="CW422" s="379"/>
      <c r="CX422" s="379"/>
      <c r="CY422" s="379"/>
      <c r="CZ422" s="379"/>
      <c r="DA422" s="379"/>
      <c r="DB422" s="379"/>
      <c r="DC422" s="379"/>
      <c r="DD422" s="379"/>
      <c r="DE422" s="379"/>
      <c r="DF422" s="379"/>
      <c r="DG422" s="379"/>
      <c r="DH422" s="379"/>
      <c r="DI422" s="379"/>
      <c r="DJ422" s="379"/>
      <c r="DK422" s="379"/>
      <c r="DL422" s="379"/>
      <c r="DM422" s="379"/>
      <c r="DN422" s="379"/>
      <c r="DO422" s="379"/>
      <c r="DP422" s="379"/>
      <c r="DQ422" s="379"/>
      <c r="DR422" s="379"/>
      <c r="DS422" s="379"/>
      <c r="DT422" s="379"/>
      <c r="DU422" s="379"/>
      <c r="DV422" s="379"/>
      <c r="DW422" s="379"/>
      <c r="DX422" s="379"/>
      <c r="DY422" s="379"/>
      <c r="DZ422" s="379"/>
      <c r="EA422" s="379"/>
      <c r="EB422" s="379"/>
      <c r="EC422" s="379"/>
      <c r="ED422" s="379"/>
      <c r="EE422" s="379"/>
      <c r="EF422" s="379"/>
      <c r="EG422" s="379"/>
      <c r="EH422" s="379"/>
      <c r="EI422" s="379"/>
      <c r="EJ422" s="379"/>
      <c r="EK422" s="379"/>
      <c r="EL422" s="379"/>
      <c r="EM422" s="379"/>
      <c r="EN422" s="379"/>
      <c r="EO422" s="379"/>
      <c r="EP422" s="379"/>
      <c r="EQ422" s="379"/>
      <c r="ER422" s="379"/>
      <c r="ES422" s="379"/>
      <c r="ET422" s="379"/>
      <c r="EU422" s="379"/>
      <c r="EV422" s="379"/>
      <c r="EW422" s="379"/>
      <c r="EX422" s="379"/>
      <c r="EY422" s="379"/>
      <c r="EZ422" s="379"/>
      <c r="FA422" s="379"/>
      <c r="FB422" s="379"/>
      <c r="FC422" s="379"/>
      <c r="FD422" s="379"/>
      <c r="FE422" s="379"/>
      <c r="FF422" s="379"/>
      <c r="FG422" s="379"/>
      <c r="FH422" s="379"/>
      <c r="FI422" s="379"/>
      <c r="FJ422" s="379"/>
      <c r="FK422" s="379"/>
      <c r="FL422" s="379"/>
      <c r="FM422" s="379"/>
      <c r="FN422" s="379"/>
      <c r="FO422" s="379"/>
      <c r="FP422" s="379"/>
      <c r="FQ422" s="379"/>
      <c r="FR422" s="379"/>
      <c r="FS422" s="379"/>
      <c r="FT422" s="379"/>
      <c r="FU422" s="379"/>
      <c r="FV422" s="379"/>
      <c r="FW422" s="379"/>
      <c r="FX422" s="379"/>
      <c r="FY422" s="379"/>
      <c r="FZ422" s="379"/>
      <c r="GA422" s="379"/>
      <c r="GB422" s="379"/>
      <c r="GC422" s="379"/>
      <c r="GD422" s="379"/>
      <c r="GE422" s="379"/>
      <c r="GF422" s="379"/>
      <c r="GG422" s="379"/>
      <c r="GH422" s="379"/>
      <c r="GI422" s="379"/>
      <c r="GJ422" s="379"/>
      <c r="GK422" s="379"/>
      <c r="GL422" s="379"/>
      <c r="GM422" s="379"/>
      <c r="GN422" s="379"/>
      <c r="GO422" s="379"/>
      <c r="GP422" s="379"/>
      <c r="GQ422" s="379"/>
      <c r="GR422" s="379"/>
      <c r="GS422" s="379"/>
      <c r="GT422" s="379"/>
      <c r="GU422" s="379"/>
      <c r="GV422" s="379"/>
      <c r="GW422" s="379"/>
      <c r="GX422" s="379"/>
      <c r="GY422" s="379"/>
      <c r="GZ422" s="379"/>
      <c r="HA422" s="379"/>
      <c r="HB422" s="379"/>
      <c r="HC422" s="379"/>
      <c r="HD422" s="379"/>
      <c r="HE422" s="379"/>
      <c r="HF422" s="379"/>
      <c r="HG422" s="379"/>
      <c r="HH422" s="379"/>
      <c r="HI422" s="379"/>
      <c r="HJ422" s="379"/>
      <c r="HK422" s="379"/>
      <c r="HL422" s="379"/>
      <c r="HM422" s="379"/>
      <c r="HN422" s="379"/>
      <c r="HO422" s="379"/>
      <c r="HP422" s="379"/>
      <c r="HQ422" s="379"/>
      <c r="HR422" s="379"/>
      <c r="HS422" s="379"/>
      <c r="HT422" s="379"/>
      <c r="HU422" s="379"/>
      <c r="HV422" s="379"/>
      <c r="HW422" s="379"/>
      <c r="HX422" s="379"/>
      <c r="HY422" s="379"/>
      <c r="HZ422" s="379"/>
      <c r="IA422" s="379"/>
      <c r="IB422" s="379"/>
      <c r="IC422" s="379"/>
      <c r="ID422" s="379"/>
      <c r="IE422" s="379"/>
      <c r="IF422" s="379"/>
      <c r="IG422" s="379"/>
      <c r="IH422" s="379"/>
      <c r="II422" s="379"/>
      <c r="IJ422" s="379"/>
      <c r="IK422" s="379"/>
      <c r="IL422" s="379"/>
      <c r="IM422" s="379"/>
      <c r="IN422" s="379"/>
      <c r="IO422" s="379"/>
      <c r="IP422" s="379"/>
      <c r="IQ422" s="379"/>
      <c r="IR422" s="379"/>
      <c r="IS422" s="379"/>
      <c r="IT422" s="379"/>
      <c r="IU422" s="379"/>
      <c r="IV422" s="379"/>
      <c r="IW422" s="379"/>
      <c r="IX422" s="379"/>
      <c r="IY422" s="379"/>
      <c r="IZ422" s="379"/>
      <c r="JA422" s="379"/>
      <c r="JB422" s="379"/>
      <c r="JC422" s="379"/>
      <c r="JD422" s="379"/>
      <c r="JE422" s="379"/>
      <c r="JF422" s="379"/>
      <c r="JG422" s="379"/>
      <c r="JH422" s="379"/>
      <c r="JI422" s="379"/>
      <c r="JJ422" s="379"/>
      <c r="JK422" s="379"/>
      <c r="JL422" s="379"/>
      <c r="JM422" s="379"/>
      <c r="JN422" s="379"/>
      <c r="JO422" s="379"/>
      <c r="JP422" s="379"/>
      <c r="JQ422" s="379"/>
      <c r="JR422" s="379"/>
      <c r="JS422" s="379"/>
      <c r="JT422" s="379"/>
      <c r="JU422" s="379"/>
      <c r="JV422" s="379"/>
      <c r="JW422" s="379"/>
      <c r="JX422" s="379"/>
      <c r="JY422" s="379"/>
      <c r="JZ422" s="379"/>
      <c r="KA422" s="379"/>
      <c r="KB422" s="379"/>
      <c r="KC422" s="379"/>
      <c r="KD422" s="379"/>
      <c r="KE422" s="379"/>
      <c r="KF422" s="379"/>
      <c r="KG422" s="379"/>
      <c r="KH422" s="379"/>
      <c r="KI422" s="379"/>
      <c r="KJ422" s="379"/>
      <c r="KK422" s="379"/>
      <c r="KL422" s="379"/>
      <c r="KM422" s="379"/>
      <c r="KN422" s="379"/>
      <c r="KO422" s="379"/>
      <c r="KP422" s="379"/>
      <c r="KQ422" s="379"/>
      <c r="KR422" s="379"/>
      <c r="KS422" s="379"/>
      <c r="KT422" s="379"/>
      <c r="KU422" s="379"/>
      <c r="KV422" s="379"/>
      <c r="KW422" s="379"/>
      <c r="KX422" s="379"/>
      <c r="KY422" s="379"/>
      <c r="KZ422" s="379"/>
      <c r="LA422" s="379"/>
      <c r="LB422" s="379"/>
      <c r="LC422" s="379"/>
      <c r="LD422" s="379"/>
      <c r="LE422" s="379"/>
      <c r="LF422" s="379"/>
      <c r="LG422" s="379"/>
      <c r="LH422" s="379"/>
      <c r="LI422" s="379"/>
      <c r="LJ422" s="379"/>
      <c r="LK422" s="379"/>
      <c r="LL422" s="379"/>
      <c r="LM422" s="379"/>
      <c r="LN422" s="379"/>
      <c r="LO422" s="379"/>
      <c r="LP422" s="379"/>
      <c r="LQ422" s="379"/>
      <c r="LR422" s="379"/>
      <c r="LS422" s="379"/>
      <c r="LT422" s="379"/>
      <c r="LU422" s="379"/>
      <c r="LV422" s="379"/>
      <c r="LW422" s="379"/>
      <c r="LX422" s="379"/>
      <c r="LY422" s="379"/>
      <c r="LZ422" s="379"/>
      <c r="MA422" s="379"/>
      <c r="MB422" s="379"/>
      <c r="MC422" s="379"/>
      <c r="MD422" s="379"/>
      <c r="ME422" s="379"/>
      <c r="MF422" s="379"/>
      <c r="MG422" s="379"/>
      <c r="MH422" s="379"/>
      <c r="MI422" s="379"/>
      <c r="MJ422" s="379"/>
      <c r="MK422" s="379"/>
      <c r="ML422" s="379"/>
      <c r="MM422" s="379"/>
      <c r="MN422" s="379"/>
      <c r="MO422" s="379"/>
      <c r="MP422" s="379"/>
      <c r="MQ422" s="379"/>
      <c r="MR422" s="379"/>
      <c r="MS422" s="379"/>
      <c r="MT422" s="379"/>
      <c r="MU422" s="379"/>
      <c r="MV422" s="379"/>
      <c r="MW422" s="379"/>
      <c r="MX422" s="379"/>
      <c r="MY422" s="379"/>
      <c r="MZ422" s="379"/>
      <c r="NA422" s="379"/>
      <c r="NB422" s="379"/>
      <c r="NC422" s="379"/>
      <c r="ND422" s="379"/>
      <c r="NE422" s="379"/>
      <c r="NF422" s="379"/>
      <c r="NG422" s="379"/>
      <c r="NH422" s="379"/>
      <c r="NI422" s="379"/>
      <c r="NJ422" s="379"/>
      <c r="NK422" s="379"/>
      <c r="NL422" s="379"/>
      <c r="NM422" s="379"/>
      <c r="NN422" s="379"/>
      <c r="NO422" s="379"/>
      <c r="NP422" s="379"/>
      <c r="NQ422" s="379"/>
      <c r="NR422" s="379"/>
      <c r="NS422" s="379"/>
      <c r="NT422" s="379"/>
      <c r="NU422" s="379"/>
      <c r="NV422" s="379"/>
      <c r="NW422" s="379"/>
      <c r="NX422" s="379"/>
      <c r="NY422" s="379"/>
      <c r="NZ422" s="379"/>
      <c r="OA422" s="379"/>
      <c r="OB422" s="379"/>
      <c r="OC422" s="379"/>
      <c r="OD422" s="379"/>
      <c r="OE422" s="379"/>
      <c r="OF422" s="379"/>
      <c r="OG422" s="379"/>
      <c r="OH422" s="379"/>
      <c r="OI422" s="379"/>
      <c r="OJ422" s="379"/>
      <c r="OK422" s="379"/>
      <c r="OL422" s="379"/>
      <c r="OM422" s="379"/>
      <c r="ON422" s="379"/>
      <c r="OO422" s="379"/>
      <c r="OP422" s="379"/>
      <c r="OQ422" s="379"/>
      <c r="OR422" s="379"/>
      <c r="OS422" s="379"/>
      <c r="OT422" s="379"/>
      <c r="OU422" s="379"/>
      <c r="OV422" s="379"/>
      <c r="OW422" s="379"/>
      <c r="OX422" s="379"/>
      <c r="OY422" s="379"/>
      <c r="OZ422" s="379"/>
      <c r="PA422" s="379"/>
      <c r="PB422" s="379"/>
      <c r="PC422" s="379"/>
      <c r="PD422" s="379"/>
      <c r="PE422" s="379"/>
      <c r="PF422" s="379"/>
      <c r="PG422" s="379"/>
      <c r="PH422" s="379"/>
      <c r="PI422" s="379"/>
      <c r="PJ422" s="379"/>
      <c r="PK422" s="379"/>
      <c r="PL422" s="379"/>
      <c r="PM422" s="379"/>
      <c r="PN422" s="379"/>
      <c r="PO422" s="379"/>
      <c r="PP422" s="379"/>
      <c r="PQ422" s="379"/>
      <c r="PR422" s="379"/>
      <c r="PS422" s="379"/>
      <c r="PT422" s="379"/>
      <c r="PU422" s="379"/>
      <c r="PV422" s="379"/>
      <c r="PW422" s="379"/>
      <c r="PX422" s="379"/>
      <c r="PY422" s="379"/>
      <c r="PZ422" s="379"/>
      <c r="QA422" s="379"/>
      <c r="QB422" s="379"/>
      <c r="QC422" s="379"/>
      <c r="QD422" s="379"/>
      <c r="QE422" s="379"/>
      <c r="QF422" s="379"/>
      <c r="QG422" s="379"/>
      <c r="QH422" s="379"/>
      <c r="QI422" s="379"/>
      <c r="QJ422" s="379"/>
      <c r="QK422" s="379"/>
      <c r="QL422" s="379"/>
      <c r="QM422" s="379"/>
      <c r="QN422" s="379"/>
      <c r="QO422" s="379"/>
      <c r="QP422" s="379"/>
      <c r="QQ422" s="379"/>
      <c r="QR422" s="379"/>
      <c r="QS422" s="379"/>
      <c r="QT422" s="379"/>
      <c r="QU422" s="379"/>
      <c r="QV422" s="379"/>
      <c r="QW422" s="379"/>
      <c r="QX422" s="379"/>
      <c r="QY422" s="379"/>
      <c r="QZ422" s="379"/>
      <c r="RA422" s="379"/>
      <c r="RB422" s="379"/>
      <c r="RC422" s="379"/>
      <c r="RD422" s="379"/>
      <c r="RE422" s="379"/>
      <c r="RF422" s="379"/>
      <c r="RG422" s="379"/>
      <c r="RH422" s="379"/>
      <c r="RI422" s="379"/>
      <c r="RJ422" s="379"/>
      <c r="RK422" s="379"/>
      <c r="RL422" s="379"/>
      <c r="RM422" s="379"/>
      <c r="RN422" s="379"/>
      <c r="RO422" s="379"/>
      <c r="RP422" s="379"/>
      <c r="RQ422" s="379"/>
      <c r="RR422" s="379"/>
      <c r="RS422" s="379"/>
      <c r="RT422" s="379"/>
      <c r="RU422" s="379"/>
      <c r="RV422" s="379"/>
      <c r="RW422" s="379"/>
      <c r="RX422" s="379"/>
      <c r="RY422" s="379"/>
      <c r="RZ422" s="379"/>
      <c r="SA422" s="379"/>
      <c r="SB422" s="379"/>
      <c r="SC422" s="379"/>
      <c r="SD422" s="379"/>
      <c r="SE422" s="379"/>
      <c r="SF422" s="379"/>
      <c r="SG422" s="379"/>
      <c r="SH422" s="379"/>
      <c r="SI422" s="379"/>
      <c r="SJ422" s="379"/>
      <c r="SK422" s="379"/>
      <c r="SL422" s="379"/>
      <c r="SM422" s="379"/>
      <c r="SN422" s="379"/>
      <c r="SO422" s="379"/>
      <c r="SP422" s="379"/>
      <c r="SQ422" s="379"/>
      <c r="SR422" s="379"/>
      <c r="SS422" s="379"/>
      <c r="ST422" s="379"/>
      <c r="SU422" s="379"/>
      <c r="SV422" s="379"/>
      <c r="SW422" s="379"/>
      <c r="SX422" s="379"/>
      <c r="SY422" s="379"/>
      <c r="SZ422" s="379"/>
      <c r="TA422" s="379"/>
      <c r="TB422" s="379"/>
      <c r="TC422" s="379"/>
      <c r="TD422" s="379"/>
      <c r="TE422" s="379"/>
      <c r="TF422" s="379"/>
      <c r="TG422" s="379"/>
      <c r="TH422" s="379"/>
      <c r="TI422" s="379"/>
      <c r="TJ422" s="379"/>
      <c r="TK422" s="379"/>
      <c r="TL422" s="379"/>
      <c r="TM422" s="379"/>
      <c r="TN422" s="379"/>
      <c r="TO422" s="379"/>
      <c r="TP422" s="379"/>
      <c r="TQ422" s="379"/>
      <c r="TR422" s="379"/>
      <c r="TS422" s="379"/>
      <c r="TT422" s="379"/>
      <c r="TU422" s="379"/>
      <c r="TV422" s="379"/>
      <c r="TW422" s="379"/>
      <c r="TX422" s="379"/>
      <c r="TY422" s="379"/>
      <c r="TZ422" s="379"/>
      <c r="UA422" s="379"/>
      <c r="UB422" s="379"/>
      <c r="UC422" s="379"/>
      <c r="UD422" s="379"/>
      <c r="UE422" s="379"/>
      <c r="UF422" s="379"/>
      <c r="UG422" s="379"/>
      <c r="UH422" s="379"/>
      <c r="UI422" s="379"/>
      <c r="UJ422" s="379"/>
      <c r="UK422" s="379"/>
      <c r="UL422" s="379"/>
      <c r="UM422" s="379"/>
      <c r="UN422" s="379"/>
      <c r="UO422" s="379"/>
      <c r="UP422" s="379"/>
      <c r="UQ422" s="379"/>
      <c r="UR422" s="379"/>
      <c r="US422" s="379"/>
      <c r="UT422" s="379"/>
      <c r="UU422" s="379"/>
      <c r="UV422" s="379"/>
      <c r="UW422" s="379"/>
      <c r="UX422" s="379"/>
      <c r="UY422" s="379"/>
      <c r="UZ422" s="379"/>
      <c r="VA422" s="379"/>
      <c r="VB422" s="379"/>
      <c r="VC422" s="379"/>
      <c r="VD422" s="379"/>
      <c r="VE422" s="379"/>
      <c r="VF422" s="379"/>
      <c r="VG422" s="379"/>
      <c r="VH422" s="379"/>
      <c r="VI422" s="379"/>
      <c r="VJ422" s="379"/>
      <c r="VK422" s="379"/>
      <c r="VL422" s="379"/>
      <c r="VM422" s="379"/>
      <c r="VN422" s="379"/>
      <c r="VO422" s="379"/>
      <c r="VP422" s="379"/>
      <c r="VQ422" s="379"/>
      <c r="VR422" s="379"/>
      <c r="VS422" s="379"/>
      <c r="VT422" s="379"/>
      <c r="VU422" s="379"/>
      <c r="VV422" s="379"/>
      <c r="VW422" s="379"/>
      <c r="VX422" s="379"/>
      <c r="VY422" s="379"/>
      <c r="VZ422" s="379"/>
      <c r="WA422" s="379"/>
      <c r="WB422" s="379"/>
      <c r="WC422" s="379"/>
      <c r="WD422" s="379"/>
      <c r="WE422" s="379"/>
      <c r="WF422" s="379"/>
      <c r="WG422" s="379"/>
      <c r="WH422" s="379"/>
      <c r="WI422" s="379"/>
      <c r="WJ422" s="379"/>
      <c r="WK422" s="379"/>
      <c r="WL422" s="379"/>
      <c r="WM422" s="379"/>
      <c r="WN422" s="379"/>
      <c r="WO422" s="379"/>
      <c r="WP422" s="379"/>
      <c r="WQ422" s="379"/>
      <c r="WR422" s="379"/>
      <c r="WS422" s="379"/>
      <c r="WT422" s="379"/>
      <c r="WU422" s="379"/>
      <c r="WV422" s="379"/>
      <c r="WW422" s="379"/>
      <c r="WX422" s="379"/>
      <c r="WY422" s="379"/>
      <c r="WZ422" s="379"/>
      <c r="XA422" s="379"/>
      <c r="XB422" s="379"/>
      <c r="XC422" s="379"/>
      <c r="XD422" s="379"/>
      <c r="XE422" s="379"/>
      <c r="XF422" s="379"/>
      <c r="XG422" s="379"/>
      <c r="XH422" s="379"/>
      <c r="XI422" s="379"/>
      <c r="XJ422" s="379"/>
      <c r="XK422" s="379"/>
      <c r="XL422" s="379"/>
      <c r="XM422" s="379"/>
      <c r="XN422" s="379"/>
      <c r="XO422" s="379"/>
      <c r="XP422" s="379"/>
      <c r="XQ422" s="379"/>
      <c r="XR422" s="379"/>
      <c r="XS422" s="379"/>
      <c r="XT422" s="379"/>
      <c r="XU422" s="379"/>
      <c r="XV422" s="379"/>
      <c r="XW422" s="379"/>
      <c r="XX422" s="379"/>
      <c r="XY422" s="379"/>
      <c r="XZ422" s="379"/>
      <c r="YA422" s="379"/>
      <c r="YB422" s="379"/>
      <c r="YC422" s="379"/>
      <c r="YD422" s="379"/>
      <c r="YE422" s="379"/>
      <c r="YF422" s="379"/>
      <c r="YG422" s="379"/>
      <c r="YH422" s="379"/>
      <c r="YI422" s="379"/>
      <c r="YJ422" s="379"/>
      <c r="YK422" s="379"/>
      <c r="YL422" s="379"/>
      <c r="YM422" s="379"/>
      <c r="YN422" s="379"/>
      <c r="YO422" s="379"/>
      <c r="YP422" s="379"/>
      <c r="YQ422" s="379"/>
      <c r="YR422" s="379"/>
      <c r="YS422" s="379"/>
      <c r="YT422" s="379"/>
      <c r="YU422" s="379"/>
      <c r="YV422" s="379"/>
      <c r="YW422" s="379"/>
      <c r="YX422" s="379"/>
      <c r="YY422" s="379"/>
      <c r="YZ422" s="379"/>
      <c r="ZA422" s="379"/>
      <c r="ZB422" s="379"/>
      <c r="ZC422" s="379"/>
      <c r="ZD422" s="379"/>
      <c r="ZE422" s="379"/>
      <c r="ZF422" s="379"/>
      <c r="ZG422" s="379"/>
      <c r="ZH422" s="379"/>
      <c r="ZI422" s="379"/>
      <c r="ZJ422" s="379"/>
      <c r="ZK422" s="379"/>
      <c r="ZL422" s="379"/>
      <c r="ZM422" s="379"/>
      <c r="ZN422" s="379"/>
      <c r="ZO422" s="379"/>
      <c r="ZP422" s="379"/>
      <c r="ZQ422" s="379"/>
      <c r="ZR422" s="379"/>
      <c r="ZS422" s="379"/>
      <c r="ZT422" s="379"/>
      <c r="ZU422" s="379"/>
      <c r="ZV422" s="379"/>
      <c r="ZW422" s="379"/>
      <c r="ZX422" s="379"/>
      <c r="ZY422" s="379"/>
      <c r="ZZ422" s="379"/>
      <c r="AAA422" s="379"/>
      <c r="AAB422" s="379"/>
      <c r="AAC422" s="379"/>
      <c r="AAD422" s="379"/>
      <c r="AAE422" s="379"/>
      <c r="AAF422" s="379"/>
      <c r="AAG422" s="379"/>
      <c r="AAH422" s="379"/>
      <c r="AAI422" s="379"/>
      <c r="AAJ422" s="379"/>
      <c r="AAK422" s="379"/>
      <c r="AAL422" s="379"/>
      <c r="AAM422" s="379"/>
      <c r="AAN422" s="379"/>
      <c r="AAO422" s="379"/>
      <c r="AAP422" s="379"/>
      <c r="AAQ422" s="379"/>
      <c r="AAR422" s="379"/>
      <c r="AAS422" s="379"/>
      <c r="AAT422" s="379"/>
      <c r="AAU422" s="379"/>
      <c r="AAV422" s="379"/>
      <c r="AAW422" s="379"/>
      <c r="AAX422" s="379"/>
      <c r="AAY422" s="379"/>
      <c r="AAZ422" s="379"/>
      <c r="ABA422" s="379"/>
      <c r="ABB422" s="379"/>
      <c r="ABC422" s="379"/>
      <c r="ABD422" s="379"/>
      <c r="ABE422" s="379"/>
      <c r="ABF422" s="379"/>
      <c r="ABG422" s="379"/>
      <c r="ABH422" s="379"/>
      <c r="ABI422" s="379"/>
      <c r="ABJ422" s="379"/>
      <c r="ABK422" s="379"/>
      <c r="ABL422" s="379"/>
      <c r="ABM422" s="379"/>
      <c r="ABN422" s="379"/>
      <c r="ABO422" s="379"/>
      <c r="ABP422" s="379"/>
      <c r="ABQ422" s="379"/>
      <c r="ABR422" s="379"/>
      <c r="ABS422" s="379"/>
      <c r="ABT422" s="379"/>
      <c r="ABU422" s="379"/>
      <c r="ABV422" s="379"/>
      <c r="ABW422" s="379"/>
      <c r="ABX422" s="379"/>
      <c r="ABY422" s="379"/>
      <c r="ABZ422" s="379"/>
      <c r="ACA422" s="379"/>
      <c r="ACB422" s="379"/>
      <c r="ACC422" s="379"/>
      <c r="ACD422" s="379"/>
      <c r="ACE422" s="379"/>
      <c r="ACF422" s="379"/>
      <c r="ACG422" s="379"/>
      <c r="ACH422" s="379"/>
      <c r="ACI422" s="379"/>
      <c r="ACJ422" s="379"/>
      <c r="ACK422" s="379"/>
      <c r="ACL422" s="379"/>
      <c r="ACM422" s="379"/>
      <c r="ACN422" s="379"/>
      <c r="ACO422" s="379"/>
      <c r="ACP422" s="379"/>
      <c r="ACQ422" s="379"/>
      <c r="ACR422" s="379"/>
      <c r="ACS422" s="379"/>
      <c r="ACT422" s="379"/>
      <c r="ACU422" s="379"/>
      <c r="ACV422" s="379"/>
      <c r="ACW422" s="379"/>
      <c r="ACX422" s="379"/>
      <c r="ACY422" s="379"/>
      <c r="ACZ422" s="379"/>
      <c r="ADA422" s="379"/>
      <c r="ADB422" s="379"/>
      <c r="ADC422" s="379"/>
      <c r="ADD422" s="379"/>
      <c r="ADE422" s="379"/>
      <c r="ADF422" s="379"/>
      <c r="ADG422" s="379"/>
      <c r="ADH422" s="379"/>
      <c r="ADI422" s="379"/>
      <c r="ADJ422" s="379"/>
      <c r="ADK422" s="379"/>
      <c r="ADL422" s="379"/>
      <c r="ADM422" s="379"/>
      <c r="ADN422" s="379"/>
      <c r="ADO422" s="379"/>
      <c r="ADP422" s="379"/>
      <c r="ADQ422" s="379"/>
      <c r="ADR422" s="379"/>
      <c r="ADS422" s="379"/>
      <c r="ADT422" s="379"/>
      <c r="ADU422" s="379"/>
      <c r="ADV422" s="379"/>
      <c r="ADW422" s="379"/>
      <c r="ADX422" s="379"/>
      <c r="ADY422" s="379"/>
      <c r="ADZ422" s="379"/>
      <c r="AEA422" s="379"/>
      <c r="AEB422" s="379"/>
      <c r="AEC422" s="379"/>
      <c r="AED422" s="379"/>
      <c r="AEE422" s="379"/>
      <c r="AEF422" s="379"/>
      <c r="AEG422" s="379"/>
      <c r="AEH422" s="379"/>
      <c r="AEI422" s="379"/>
      <c r="AEJ422" s="379"/>
      <c r="AEK422" s="379"/>
      <c r="AEL422" s="379"/>
      <c r="AEM422" s="379"/>
      <c r="AEN422" s="379"/>
      <c r="AEO422" s="379"/>
      <c r="AEP422" s="379"/>
      <c r="AEQ422" s="379"/>
      <c r="AER422" s="379"/>
      <c r="AES422" s="379"/>
      <c r="AET422" s="379"/>
      <c r="AEU422" s="379"/>
      <c r="AEV422" s="379"/>
      <c r="AEW422" s="379"/>
      <c r="AEX422" s="379"/>
      <c r="AEY422" s="379"/>
      <c r="AEZ422" s="379"/>
      <c r="AFA422" s="379"/>
      <c r="AFB422" s="379"/>
      <c r="AFC422" s="379"/>
      <c r="AFD422" s="379"/>
      <c r="AFE422" s="379"/>
      <c r="AFF422" s="379"/>
      <c r="AFG422" s="379"/>
      <c r="AFH422" s="379"/>
      <c r="AFI422" s="379"/>
      <c r="AFJ422" s="379"/>
      <c r="AFK422" s="379"/>
      <c r="AFL422" s="379"/>
      <c r="AFM422" s="379"/>
      <c r="AFN422" s="379"/>
      <c r="AFO422" s="379"/>
      <c r="AFP422" s="379"/>
      <c r="AFQ422" s="379"/>
      <c r="AFR422" s="379"/>
      <c r="AFS422" s="379"/>
      <c r="AFT422" s="379"/>
      <c r="AFU422" s="379"/>
      <c r="AFV422" s="379"/>
      <c r="AFW422" s="379"/>
      <c r="AFX422" s="379"/>
      <c r="AFY422" s="379"/>
      <c r="AFZ422" s="379"/>
      <c r="AGA422" s="379"/>
      <c r="AGB422" s="379"/>
      <c r="AGC422" s="379"/>
      <c r="AGD422" s="379"/>
      <c r="AGE422" s="379"/>
      <c r="AGF422" s="379"/>
      <c r="AGG422" s="379"/>
      <c r="AGH422" s="379"/>
      <c r="AGI422" s="379"/>
      <c r="AGJ422" s="379"/>
      <c r="AGK422" s="379"/>
      <c r="AGL422" s="379"/>
      <c r="AGM422" s="379"/>
      <c r="AGN422" s="379"/>
      <c r="AGO422" s="379"/>
      <c r="AGP422" s="379"/>
      <c r="AGQ422" s="379"/>
      <c r="AGR422" s="379"/>
      <c r="AGS422" s="379"/>
      <c r="AGT422" s="379"/>
      <c r="AGU422" s="379"/>
      <c r="AGV422" s="379"/>
      <c r="AGW422" s="379"/>
      <c r="AGX422" s="379"/>
      <c r="AGY422" s="379"/>
      <c r="AGZ422" s="379"/>
      <c r="AHA422" s="379"/>
      <c r="AHB422" s="379"/>
      <c r="AHC422" s="379"/>
      <c r="AHD422" s="379"/>
      <c r="AHE422" s="379"/>
      <c r="AHF422" s="379"/>
      <c r="AHG422" s="379"/>
      <c r="AHH422" s="379"/>
      <c r="AHI422" s="379"/>
      <c r="AHJ422" s="379"/>
      <c r="AHK422" s="379"/>
      <c r="AHL422" s="379"/>
      <c r="AHM422" s="379"/>
      <c r="AHN422" s="379"/>
      <c r="AHO422" s="379"/>
      <c r="AHP422" s="379"/>
      <c r="AHQ422" s="379"/>
      <c r="AHR422" s="379"/>
      <c r="AHS422" s="379"/>
      <c r="AHT422" s="379"/>
      <c r="AHU422" s="379"/>
      <c r="AHV422" s="379"/>
      <c r="AHW422" s="379"/>
      <c r="AHX422" s="379"/>
      <c r="AHY422" s="379"/>
      <c r="AHZ422" s="379"/>
      <c r="AIA422" s="379"/>
      <c r="AIB422" s="379"/>
      <c r="AIC422" s="379"/>
      <c r="AID422" s="379"/>
      <c r="AIE422" s="379"/>
      <c r="AIF422" s="379"/>
      <c r="AIG422" s="379"/>
      <c r="AIH422" s="379"/>
      <c r="AII422" s="379"/>
      <c r="AIJ422" s="379"/>
      <c r="AIK422" s="379"/>
      <c r="AIL422" s="379"/>
      <c r="AIM422" s="379"/>
      <c r="AIN422" s="379"/>
      <c r="AIO422" s="379"/>
      <c r="AIP422" s="379"/>
      <c r="AIQ422" s="379"/>
      <c r="AIR422" s="379"/>
      <c r="AIS422" s="379"/>
      <c r="AIT422" s="379"/>
      <c r="AIU422" s="379"/>
      <c r="AIV422" s="379"/>
      <c r="AIW422" s="379"/>
      <c r="AIX422" s="379"/>
      <c r="AIY422" s="379"/>
      <c r="AIZ422" s="379"/>
      <c r="AJA422" s="379"/>
      <c r="AJB422" s="379"/>
      <c r="AJC422" s="379"/>
      <c r="AJD422" s="379"/>
      <c r="AJE422" s="379"/>
      <c r="AJF422" s="379"/>
      <c r="AJG422" s="379"/>
      <c r="AJH422" s="379"/>
      <c r="AJI422" s="379"/>
      <c r="AJJ422" s="379"/>
      <c r="AJK422" s="379"/>
      <c r="AJL422" s="379"/>
      <c r="AJM422" s="379"/>
      <c r="AJN422" s="379"/>
      <c r="AJO422" s="379"/>
      <c r="AJP422" s="379"/>
      <c r="AJQ422" s="379"/>
      <c r="AJR422" s="379"/>
      <c r="AJS422" s="379"/>
      <c r="AJT422" s="379"/>
      <c r="AJU422" s="379"/>
      <c r="AJV422" s="379"/>
      <c r="AJW422" s="379"/>
      <c r="AJX422" s="379"/>
      <c r="AJY422" s="379"/>
      <c r="AJZ422" s="379"/>
      <c r="AKA422" s="379"/>
      <c r="AKB422" s="379"/>
      <c r="AKC422" s="379"/>
      <c r="AKD422" s="379"/>
      <c r="AKE422" s="379"/>
      <c r="AKF422" s="379"/>
      <c r="AKG422" s="379"/>
      <c r="AKH422" s="379"/>
      <c r="AKI422" s="379"/>
      <c r="AKJ422" s="379"/>
      <c r="AKK422" s="379"/>
      <c r="AKL422" s="379"/>
      <c r="AKM422" s="379"/>
      <c r="AKN422" s="379"/>
      <c r="AKO422" s="379"/>
      <c r="AKP422" s="379"/>
      <c r="AKQ422" s="379"/>
      <c r="AKR422" s="379"/>
      <c r="AKS422" s="379"/>
      <c r="AKT422" s="379"/>
      <c r="AKU422" s="379"/>
      <c r="AKV422" s="379"/>
      <c r="AKW422" s="379"/>
      <c r="AKX422" s="379"/>
      <c r="AKY422" s="379"/>
      <c r="AKZ422" s="379"/>
      <c r="ALA422" s="379"/>
      <c r="ALB422" s="379"/>
      <c r="ALC422" s="379"/>
      <c r="ALD422" s="379"/>
      <c r="ALE422" s="379"/>
      <c r="ALF422" s="379"/>
      <c r="ALG422" s="379"/>
      <c r="ALH422" s="379"/>
      <c r="ALI422" s="379"/>
      <c r="ALJ422" s="379"/>
      <c r="ALK422" s="379"/>
      <c r="ALL422" s="379"/>
      <c r="ALM422" s="379"/>
      <c r="ALN422" s="379"/>
      <c r="ALO422" s="379"/>
      <c r="ALP422" s="379"/>
      <c r="ALQ422" s="379"/>
      <c r="ALR422" s="379"/>
      <c r="ALS422" s="379"/>
      <c r="ALT422" s="379"/>
      <c r="ALU422" s="379"/>
      <c r="ALV422" s="379"/>
      <c r="ALW422" s="379"/>
      <c r="ALX422" s="379"/>
      <c r="ALY422" s="379"/>
      <c r="ALZ422" s="379"/>
      <c r="AMA422" s="379"/>
      <c r="AMB422" s="379"/>
      <c r="AMC422" s="379"/>
      <c r="AMD422" s="379"/>
      <c r="AME422" s="379"/>
      <c r="AMF422" s="379"/>
      <c r="AMG422" s="379"/>
      <c r="AMH422" s="379"/>
      <c r="AMI422" s="379"/>
      <c r="AMJ422" s="379"/>
      <c r="AMK422" s="379"/>
      <c r="AML422" s="379"/>
      <c r="AMM422" s="379"/>
      <c r="AMN422" s="379"/>
      <c r="AMO422" s="379"/>
      <c r="AMP422" s="379"/>
      <c r="AMQ422" s="379"/>
      <c r="AMR422" s="379"/>
      <c r="AMS422" s="379"/>
      <c r="AMT422" s="379"/>
      <c r="AMU422" s="379"/>
      <c r="AMV422" s="379"/>
      <c r="AMW422" s="379"/>
      <c r="AMX422" s="379"/>
      <c r="AMY422" s="379"/>
      <c r="AMZ422" s="379"/>
      <c r="ANA422" s="379"/>
      <c r="ANB422" s="379"/>
      <c r="ANC422" s="379"/>
      <c r="AND422" s="379"/>
      <c r="ANE422" s="379"/>
      <c r="ANF422" s="379"/>
      <c r="ANG422" s="379"/>
      <c r="ANH422" s="379"/>
    </row>
    <row r="423" spans="1:1048" s="343" customFormat="1" ht="13.2" x14ac:dyDescent="0.25">
      <c r="A423" s="375">
        <v>45950</v>
      </c>
      <c r="B423" s="373">
        <v>0</v>
      </c>
      <c r="C423" s="373">
        <v>0.17499999999999999</v>
      </c>
      <c r="D423" s="387">
        <v>0.06</v>
      </c>
      <c r="E423" s="468">
        <v>7.1999999999999995E-2</v>
      </c>
      <c r="F423" s="479">
        <v>45981</v>
      </c>
      <c r="G423" s="476">
        <v>0</v>
      </c>
      <c r="H423" s="476">
        <v>0.24199999999999999</v>
      </c>
      <c r="I423" s="476">
        <v>0.16300000000000001</v>
      </c>
      <c r="J423" s="488">
        <v>0.16300000000000001</v>
      </c>
      <c r="K423" s="408">
        <v>46011</v>
      </c>
      <c r="L423" s="418">
        <v>8.6</v>
      </c>
      <c r="M423" s="418">
        <v>0.16400000000000001</v>
      </c>
      <c r="N423" s="418">
        <v>0.115</v>
      </c>
      <c r="O423" s="466">
        <v>0.115</v>
      </c>
      <c r="P423" s="480">
        <v>46042</v>
      </c>
      <c r="Q423" s="529">
        <v>0</v>
      </c>
      <c r="R423" s="529">
        <v>0.159</v>
      </c>
      <c r="S423" s="529">
        <v>0.20200000000000001</v>
      </c>
      <c r="T423" s="539">
        <v>0.127</v>
      </c>
      <c r="U423" s="541">
        <v>46073</v>
      </c>
      <c r="V423" s="440">
        <v>0</v>
      </c>
      <c r="W423" s="440">
        <v>3.0169999999999999</v>
      </c>
      <c r="X423" s="531">
        <v>2.4E-2</v>
      </c>
      <c r="Y423" s="568">
        <v>0</v>
      </c>
      <c r="Z423" s="449">
        <v>46101</v>
      </c>
      <c r="AA423" s="441">
        <v>0.1</v>
      </c>
      <c r="AB423" s="442">
        <v>1.31</v>
      </c>
      <c r="AC423" s="442">
        <v>0.60199999999999998</v>
      </c>
      <c r="AD423" s="455">
        <v>0.67700000000000005</v>
      </c>
      <c r="AE423" s="570"/>
      <c r="AF423" s="447"/>
      <c r="AG423" s="453"/>
      <c r="AH423" s="587"/>
      <c r="AI423" s="587"/>
      <c r="AJ423" s="443"/>
      <c r="AK423" s="444"/>
      <c r="AL423" s="445"/>
      <c r="AM423" s="445"/>
      <c r="AN423" s="445"/>
      <c r="AO423" s="446"/>
      <c r="AP423" s="447"/>
      <c r="AQ423" s="454"/>
      <c r="AR423" s="620"/>
      <c r="AS423" s="618"/>
      <c r="AT423" s="449"/>
      <c r="AU423" s="430"/>
      <c r="AV423" s="431"/>
      <c r="AW423" s="431"/>
      <c r="AX423" s="452"/>
      <c r="AY423" s="439"/>
      <c r="AZ423" s="381"/>
      <c r="BA423" s="381"/>
      <c r="BB423" s="383"/>
      <c r="BC423" s="383"/>
      <c r="BD423" s="449"/>
      <c r="BE423" s="430"/>
      <c r="BF423" s="441"/>
      <c r="BG423" s="441"/>
      <c r="BH423" s="624"/>
      <c r="BI423" s="379"/>
      <c r="BJ423" s="379"/>
      <c r="BK423" s="379"/>
      <c r="BL423" s="380"/>
      <c r="BM423" s="379"/>
      <c r="BN423" s="379"/>
      <c r="BO423" s="379"/>
      <c r="BP423" s="379"/>
      <c r="BQ423" s="379"/>
      <c r="BR423" s="379"/>
      <c r="BS423" s="379"/>
      <c r="BT423" s="379"/>
      <c r="BU423" s="379"/>
      <c r="BV423" s="379"/>
      <c r="BW423" s="379"/>
      <c r="BX423" s="379"/>
      <c r="BY423" s="379"/>
      <c r="BZ423" s="379"/>
      <c r="CA423" s="379"/>
      <c r="CB423" s="379"/>
      <c r="CC423" s="379"/>
      <c r="CD423" s="379"/>
      <c r="CE423" s="379"/>
      <c r="CF423" s="379"/>
      <c r="CG423" s="379"/>
      <c r="CH423" s="379"/>
      <c r="CI423" s="379"/>
      <c r="CJ423" s="379"/>
      <c r="CK423" s="379"/>
      <c r="CL423" s="379"/>
      <c r="CM423" s="379"/>
      <c r="CN423" s="379"/>
      <c r="CO423" s="379"/>
      <c r="CP423" s="379"/>
      <c r="CQ423" s="379"/>
      <c r="CR423" s="379"/>
      <c r="CS423" s="379"/>
      <c r="CT423" s="379"/>
      <c r="CU423" s="379"/>
      <c r="CV423" s="379"/>
      <c r="CW423" s="379"/>
      <c r="CX423" s="379"/>
      <c r="CY423" s="379"/>
      <c r="CZ423" s="379"/>
      <c r="DA423" s="379"/>
      <c r="DB423" s="379"/>
      <c r="DC423" s="379"/>
      <c r="DD423" s="379"/>
      <c r="DE423" s="379"/>
      <c r="DF423" s="379"/>
      <c r="DG423" s="379"/>
      <c r="DH423" s="379"/>
      <c r="DI423" s="379"/>
      <c r="DJ423" s="379"/>
      <c r="DK423" s="379"/>
      <c r="DL423" s="379"/>
      <c r="DM423" s="379"/>
      <c r="DN423" s="379"/>
      <c r="DO423" s="379"/>
      <c r="DP423" s="379"/>
      <c r="DQ423" s="379"/>
      <c r="DR423" s="379"/>
      <c r="DS423" s="379"/>
      <c r="DT423" s="379"/>
      <c r="DU423" s="379"/>
      <c r="DV423" s="379"/>
      <c r="DW423" s="379"/>
      <c r="DX423" s="379"/>
      <c r="DY423" s="379"/>
      <c r="DZ423" s="379"/>
      <c r="EA423" s="379"/>
      <c r="EB423" s="379"/>
      <c r="EC423" s="379"/>
      <c r="ED423" s="379"/>
      <c r="EE423" s="379"/>
      <c r="EF423" s="379"/>
      <c r="EG423" s="379"/>
      <c r="EH423" s="379"/>
      <c r="EI423" s="379"/>
      <c r="EJ423" s="379"/>
      <c r="EK423" s="379"/>
      <c r="EL423" s="379"/>
      <c r="EM423" s="379"/>
      <c r="EN423" s="379"/>
      <c r="EO423" s="379"/>
      <c r="EP423" s="379"/>
      <c r="EQ423" s="379"/>
      <c r="ER423" s="379"/>
      <c r="ES423" s="379"/>
      <c r="ET423" s="379"/>
      <c r="EU423" s="379"/>
      <c r="EV423" s="379"/>
      <c r="EW423" s="379"/>
      <c r="EX423" s="379"/>
      <c r="EY423" s="379"/>
      <c r="EZ423" s="379"/>
      <c r="FA423" s="379"/>
      <c r="FB423" s="379"/>
      <c r="FC423" s="379"/>
      <c r="FD423" s="379"/>
      <c r="FE423" s="379"/>
      <c r="FF423" s="379"/>
      <c r="FG423" s="379"/>
      <c r="FH423" s="379"/>
      <c r="FI423" s="379"/>
      <c r="FJ423" s="379"/>
      <c r="FK423" s="379"/>
      <c r="FL423" s="379"/>
      <c r="FM423" s="379"/>
      <c r="FN423" s="379"/>
      <c r="FO423" s="379"/>
      <c r="FP423" s="379"/>
      <c r="FQ423" s="379"/>
      <c r="FR423" s="379"/>
      <c r="FS423" s="379"/>
      <c r="FT423" s="379"/>
      <c r="FU423" s="379"/>
      <c r="FV423" s="379"/>
      <c r="FW423" s="379"/>
      <c r="FX423" s="379"/>
      <c r="FY423" s="379"/>
      <c r="FZ423" s="379"/>
      <c r="GA423" s="379"/>
      <c r="GB423" s="379"/>
      <c r="GC423" s="379"/>
      <c r="GD423" s="379"/>
      <c r="GE423" s="379"/>
      <c r="GF423" s="379"/>
      <c r="GG423" s="379"/>
      <c r="GH423" s="379"/>
      <c r="GI423" s="379"/>
      <c r="GJ423" s="379"/>
      <c r="GK423" s="379"/>
      <c r="GL423" s="379"/>
      <c r="GM423" s="379"/>
      <c r="GN423" s="379"/>
      <c r="GO423" s="379"/>
      <c r="GP423" s="379"/>
      <c r="GQ423" s="379"/>
      <c r="GR423" s="379"/>
      <c r="GS423" s="379"/>
      <c r="GT423" s="379"/>
      <c r="GU423" s="379"/>
      <c r="GV423" s="379"/>
      <c r="GW423" s="379"/>
      <c r="GX423" s="379"/>
      <c r="GY423" s="379"/>
      <c r="GZ423" s="379"/>
      <c r="HA423" s="379"/>
      <c r="HB423" s="379"/>
      <c r="HC423" s="379"/>
      <c r="HD423" s="379"/>
      <c r="HE423" s="379"/>
      <c r="HF423" s="379"/>
      <c r="HG423" s="379"/>
      <c r="HH423" s="379"/>
      <c r="HI423" s="379"/>
      <c r="HJ423" s="379"/>
      <c r="HK423" s="379"/>
      <c r="HL423" s="379"/>
      <c r="HM423" s="379"/>
      <c r="HN423" s="379"/>
      <c r="HO423" s="379"/>
      <c r="HP423" s="379"/>
      <c r="HQ423" s="379"/>
      <c r="HR423" s="379"/>
      <c r="HS423" s="379"/>
      <c r="HT423" s="379"/>
      <c r="HU423" s="379"/>
      <c r="HV423" s="379"/>
      <c r="HW423" s="379"/>
      <c r="HX423" s="379"/>
      <c r="HY423" s="379"/>
      <c r="HZ423" s="379"/>
      <c r="IA423" s="379"/>
      <c r="IB423" s="379"/>
      <c r="IC423" s="379"/>
      <c r="ID423" s="379"/>
      <c r="IE423" s="379"/>
      <c r="IF423" s="379"/>
      <c r="IG423" s="379"/>
      <c r="IH423" s="379"/>
      <c r="II423" s="379"/>
      <c r="IJ423" s="379"/>
      <c r="IK423" s="379"/>
      <c r="IL423" s="379"/>
      <c r="IM423" s="379"/>
      <c r="IN423" s="379"/>
      <c r="IO423" s="379"/>
      <c r="IP423" s="379"/>
      <c r="IQ423" s="379"/>
      <c r="IR423" s="379"/>
      <c r="IS423" s="379"/>
      <c r="IT423" s="379"/>
      <c r="IU423" s="379"/>
      <c r="IV423" s="379"/>
      <c r="IW423" s="379"/>
      <c r="IX423" s="379"/>
      <c r="IY423" s="379"/>
      <c r="IZ423" s="379"/>
      <c r="JA423" s="379"/>
      <c r="JB423" s="379"/>
      <c r="JC423" s="379"/>
      <c r="JD423" s="379"/>
      <c r="JE423" s="379"/>
      <c r="JF423" s="379"/>
      <c r="JG423" s="379"/>
      <c r="JH423" s="379"/>
      <c r="JI423" s="379"/>
      <c r="JJ423" s="379"/>
      <c r="JK423" s="379"/>
      <c r="JL423" s="379"/>
      <c r="JM423" s="379"/>
      <c r="JN423" s="379"/>
      <c r="JO423" s="379"/>
      <c r="JP423" s="379"/>
      <c r="JQ423" s="379"/>
      <c r="JR423" s="379"/>
      <c r="JS423" s="379"/>
      <c r="JT423" s="379"/>
      <c r="JU423" s="379"/>
      <c r="JV423" s="379"/>
      <c r="JW423" s="379"/>
      <c r="JX423" s="379"/>
      <c r="JY423" s="379"/>
      <c r="JZ423" s="379"/>
      <c r="KA423" s="379"/>
      <c r="KB423" s="379"/>
      <c r="KC423" s="379"/>
      <c r="KD423" s="379"/>
      <c r="KE423" s="379"/>
      <c r="KF423" s="379"/>
      <c r="KG423" s="379"/>
      <c r="KH423" s="379"/>
      <c r="KI423" s="379"/>
      <c r="KJ423" s="379"/>
      <c r="KK423" s="379"/>
      <c r="KL423" s="379"/>
      <c r="KM423" s="379"/>
      <c r="KN423" s="379"/>
      <c r="KO423" s="379"/>
      <c r="KP423" s="379"/>
      <c r="KQ423" s="379"/>
      <c r="KR423" s="379"/>
      <c r="KS423" s="379"/>
      <c r="KT423" s="379"/>
      <c r="KU423" s="379"/>
      <c r="KV423" s="379"/>
      <c r="KW423" s="379"/>
      <c r="KX423" s="379"/>
      <c r="KY423" s="379"/>
      <c r="KZ423" s="379"/>
      <c r="LA423" s="379"/>
      <c r="LB423" s="379"/>
      <c r="LC423" s="379"/>
      <c r="LD423" s="379"/>
      <c r="LE423" s="379"/>
      <c r="LF423" s="379"/>
      <c r="LG423" s="379"/>
      <c r="LH423" s="379"/>
      <c r="LI423" s="379"/>
      <c r="LJ423" s="379"/>
      <c r="LK423" s="379"/>
      <c r="LL423" s="379"/>
      <c r="LM423" s="379"/>
      <c r="LN423" s="379"/>
      <c r="LO423" s="379"/>
      <c r="LP423" s="379"/>
      <c r="LQ423" s="379"/>
      <c r="LR423" s="379"/>
      <c r="LS423" s="379"/>
      <c r="LT423" s="379"/>
      <c r="LU423" s="379"/>
      <c r="LV423" s="379"/>
      <c r="LW423" s="379"/>
      <c r="LX423" s="379"/>
      <c r="LY423" s="379"/>
      <c r="LZ423" s="379"/>
      <c r="MA423" s="379"/>
      <c r="MB423" s="379"/>
      <c r="MC423" s="379"/>
      <c r="MD423" s="379"/>
      <c r="ME423" s="379"/>
      <c r="MF423" s="379"/>
      <c r="MG423" s="379"/>
      <c r="MH423" s="379"/>
      <c r="MI423" s="379"/>
      <c r="MJ423" s="379"/>
      <c r="MK423" s="379"/>
      <c r="ML423" s="379"/>
      <c r="MM423" s="379"/>
      <c r="MN423" s="379"/>
      <c r="MO423" s="379"/>
      <c r="MP423" s="379"/>
      <c r="MQ423" s="379"/>
      <c r="MR423" s="379"/>
      <c r="MS423" s="379"/>
      <c r="MT423" s="379"/>
      <c r="MU423" s="379"/>
      <c r="MV423" s="379"/>
      <c r="MW423" s="379"/>
      <c r="MX423" s="379"/>
      <c r="MY423" s="379"/>
      <c r="MZ423" s="379"/>
      <c r="NA423" s="379"/>
      <c r="NB423" s="379"/>
      <c r="NC423" s="379"/>
      <c r="ND423" s="379"/>
      <c r="NE423" s="379"/>
      <c r="NF423" s="379"/>
      <c r="NG423" s="379"/>
      <c r="NH423" s="379"/>
      <c r="NI423" s="379"/>
      <c r="NJ423" s="379"/>
      <c r="NK423" s="379"/>
      <c r="NL423" s="379"/>
      <c r="NM423" s="379"/>
      <c r="NN423" s="379"/>
      <c r="NO423" s="379"/>
      <c r="NP423" s="379"/>
      <c r="NQ423" s="379"/>
      <c r="NR423" s="379"/>
      <c r="NS423" s="379"/>
      <c r="NT423" s="379"/>
      <c r="NU423" s="379"/>
      <c r="NV423" s="379"/>
      <c r="NW423" s="379"/>
      <c r="NX423" s="379"/>
      <c r="NY423" s="379"/>
      <c r="NZ423" s="379"/>
      <c r="OA423" s="379"/>
      <c r="OB423" s="379"/>
      <c r="OC423" s="379"/>
      <c r="OD423" s="379"/>
      <c r="OE423" s="379"/>
      <c r="OF423" s="379"/>
      <c r="OG423" s="379"/>
      <c r="OH423" s="379"/>
      <c r="OI423" s="379"/>
      <c r="OJ423" s="379"/>
      <c r="OK423" s="379"/>
      <c r="OL423" s="379"/>
      <c r="OM423" s="379"/>
      <c r="ON423" s="379"/>
      <c r="OO423" s="379"/>
      <c r="OP423" s="379"/>
      <c r="OQ423" s="379"/>
      <c r="OR423" s="379"/>
      <c r="OS423" s="379"/>
      <c r="OT423" s="379"/>
      <c r="OU423" s="379"/>
      <c r="OV423" s="379"/>
      <c r="OW423" s="379"/>
      <c r="OX423" s="379"/>
      <c r="OY423" s="379"/>
      <c r="OZ423" s="379"/>
      <c r="PA423" s="379"/>
      <c r="PB423" s="379"/>
      <c r="PC423" s="379"/>
      <c r="PD423" s="379"/>
      <c r="PE423" s="379"/>
      <c r="PF423" s="379"/>
      <c r="PG423" s="379"/>
      <c r="PH423" s="379"/>
      <c r="PI423" s="379"/>
      <c r="PJ423" s="379"/>
      <c r="PK423" s="379"/>
      <c r="PL423" s="379"/>
      <c r="PM423" s="379"/>
      <c r="PN423" s="379"/>
      <c r="PO423" s="379"/>
      <c r="PP423" s="379"/>
      <c r="PQ423" s="379"/>
      <c r="PR423" s="379"/>
      <c r="PS423" s="379"/>
      <c r="PT423" s="379"/>
      <c r="PU423" s="379"/>
      <c r="PV423" s="379"/>
      <c r="PW423" s="379"/>
      <c r="PX423" s="379"/>
      <c r="PY423" s="379"/>
      <c r="PZ423" s="379"/>
      <c r="QA423" s="379"/>
      <c r="QB423" s="379"/>
      <c r="QC423" s="379"/>
      <c r="QD423" s="379"/>
      <c r="QE423" s="379"/>
      <c r="QF423" s="379"/>
      <c r="QG423" s="379"/>
      <c r="QH423" s="379"/>
      <c r="QI423" s="379"/>
      <c r="QJ423" s="379"/>
      <c r="QK423" s="379"/>
      <c r="QL423" s="379"/>
      <c r="QM423" s="379"/>
      <c r="QN423" s="379"/>
      <c r="QO423" s="379"/>
      <c r="QP423" s="379"/>
      <c r="QQ423" s="379"/>
      <c r="QR423" s="379"/>
      <c r="QS423" s="379"/>
      <c r="QT423" s="379"/>
      <c r="QU423" s="379"/>
      <c r="QV423" s="379"/>
      <c r="QW423" s="379"/>
      <c r="QX423" s="379"/>
      <c r="QY423" s="379"/>
      <c r="QZ423" s="379"/>
      <c r="RA423" s="379"/>
      <c r="RB423" s="379"/>
      <c r="RC423" s="379"/>
      <c r="RD423" s="379"/>
      <c r="RE423" s="379"/>
      <c r="RF423" s="379"/>
      <c r="RG423" s="379"/>
      <c r="RH423" s="379"/>
      <c r="RI423" s="379"/>
      <c r="RJ423" s="379"/>
      <c r="RK423" s="379"/>
      <c r="RL423" s="379"/>
      <c r="RM423" s="379"/>
      <c r="RN423" s="379"/>
      <c r="RO423" s="379"/>
      <c r="RP423" s="379"/>
      <c r="RQ423" s="379"/>
      <c r="RR423" s="379"/>
      <c r="RS423" s="379"/>
      <c r="RT423" s="379"/>
      <c r="RU423" s="379"/>
      <c r="RV423" s="379"/>
      <c r="RW423" s="379"/>
      <c r="RX423" s="379"/>
      <c r="RY423" s="379"/>
      <c r="RZ423" s="379"/>
      <c r="SA423" s="379"/>
      <c r="SB423" s="379"/>
      <c r="SC423" s="379"/>
      <c r="SD423" s="379"/>
      <c r="SE423" s="379"/>
      <c r="SF423" s="379"/>
      <c r="SG423" s="379"/>
      <c r="SH423" s="379"/>
      <c r="SI423" s="379"/>
      <c r="SJ423" s="379"/>
      <c r="SK423" s="379"/>
      <c r="SL423" s="379"/>
      <c r="SM423" s="379"/>
      <c r="SN423" s="379"/>
      <c r="SO423" s="379"/>
      <c r="SP423" s="379"/>
      <c r="SQ423" s="379"/>
      <c r="SR423" s="379"/>
      <c r="SS423" s="379"/>
      <c r="ST423" s="379"/>
      <c r="SU423" s="379"/>
      <c r="SV423" s="379"/>
      <c r="SW423" s="379"/>
      <c r="SX423" s="379"/>
      <c r="SY423" s="379"/>
      <c r="SZ423" s="379"/>
      <c r="TA423" s="379"/>
      <c r="TB423" s="379"/>
      <c r="TC423" s="379"/>
      <c r="TD423" s="379"/>
      <c r="TE423" s="379"/>
      <c r="TF423" s="379"/>
      <c r="TG423" s="379"/>
      <c r="TH423" s="379"/>
      <c r="TI423" s="379"/>
      <c r="TJ423" s="379"/>
      <c r="TK423" s="379"/>
      <c r="TL423" s="379"/>
      <c r="TM423" s="379"/>
      <c r="TN423" s="379"/>
      <c r="TO423" s="379"/>
      <c r="TP423" s="379"/>
      <c r="TQ423" s="379"/>
      <c r="TR423" s="379"/>
      <c r="TS423" s="379"/>
      <c r="TT423" s="379"/>
      <c r="TU423" s="379"/>
      <c r="TV423" s="379"/>
      <c r="TW423" s="379"/>
      <c r="TX423" s="379"/>
      <c r="TY423" s="379"/>
      <c r="TZ423" s="379"/>
      <c r="UA423" s="379"/>
      <c r="UB423" s="379"/>
      <c r="UC423" s="379"/>
      <c r="UD423" s="379"/>
      <c r="UE423" s="379"/>
      <c r="UF423" s="379"/>
      <c r="UG423" s="379"/>
      <c r="UH423" s="379"/>
      <c r="UI423" s="379"/>
      <c r="UJ423" s="379"/>
      <c r="UK423" s="379"/>
      <c r="UL423" s="379"/>
      <c r="UM423" s="379"/>
      <c r="UN423" s="379"/>
      <c r="UO423" s="379"/>
      <c r="UP423" s="379"/>
      <c r="UQ423" s="379"/>
      <c r="UR423" s="379"/>
      <c r="US423" s="379"/>
      <c r="UT423" s="379"/>
      <c r="UU423" s="379"/>
      <c r="UV423" s="379"/>
      <c r="UW423" s="379"/>
      <c r="UX423" s="379"/>
      <c r="UY423" s="379"/>
      <c r="UZ423" s="379"/>
      <c r="VA423" s="379"/>
      <c r="VB423" s="379"/>
      <c r="VC423" s="379"/>
      <c r="VD423" s="379"/>
      <c r="VE423" s="379"/>
      <c r="VF423" s="379"/>
      <c r="VG423" s="379"/>
      <c r="VH423" s="379"/>
      <c r="VI423" s="379"/>
      <c r="VJ423" s="379"/>
      <c r="VK423" s="379"/>
      <c r="VL423" s="379"/>
      <c r="VM423" s="379"/>
      <c r="VN423" s="379"/>
      <c r="VO423" s="379"/>
      <c r="VP423" s="379"/>
      <c r="VQ423" s="379"/>
      <c r="VR423" s="379"/>
      <c r="VS423" s="379"/>
      <c r="VT423" s="379"/>
      <c r="VU423" s="379"/>
      <c r="VV423" s="379"/>
      <c r="VW423" s="379"/>
      <c r="VX423" s="379"/>
      <c r="VY423" s="379"/>
      <c r="VZ423" s="379"/>
      <c r="WA423" s="379"/>
      <c r="WB423" s="379"/>
      <c r="WC423" s="379"/>
      <c r="WD423" s="379"/>
      <c r="WE423" s="379"/>
      <c r="WF423" s="379"/>
      <c r="WG423" s="379"/>
      <c r="WH423" s="379"/>
      <c r="WI423" s="379"/>
      <c r="WJ423" s="379"/>
      <c r="WK423" s="379"/>
      <c r="WL423" s="379"/>
      <c r="WM423" s="379"/>
      <c r="WN423" s="379"/>
      <c r="WO423" s="379"/>
      <c r="WP423" s="379"/>
      <c r="WQ423" s="379"/>
      <c r="WR423" s="379"/>
      <c r="WS423" s="379"/>
      <c r="WT423" s="379"/>
      <c r="WU423" s="379"/>
      <c r="WV423" s="379"/>
      <c r="WW423" s="379"/>
      <c r="WX423" s="379"/>
      <c r="WY423" s="379"/>
      <c r="WZ423" s="379"/>
      <c r="XA423" s="379"/>
      <c r="XB423" s="379"/>
      <c r="XC423" s="379"/>
      <c r="XD423" s="379"/>
      <c r="XE423" s="379"/>
      <c r="XF423" s="379"/>
      <c r="XG423" s="379"/>
      <c r="XH423" s="379"/>
      <c r="XI423" s="379"/>
      <c r="XJ423" s="379"/>
      <c r="XK423" s="379"/>
      <c r="XL423" s="379"/>
      <c r="XM423" s="379"/>
      <c r="XN423" s="379"/>
      <c r="XO423" s="379"/>
      <c r="XP423" s="379"/>
      <c r="XQ423" s="379"/>
      <c r="XR423" s="379"/>
      <c r="XS423" s="379"/>
      <c r="XT423" s="379"/>
      <c r="XU423" s="379"/>
      <c r="XV423" s="379"/>
      <c r="XW423" s="379"/>
      <c r="XX423" s="379"/>
      <c r="XY423" s="379"/>
      <c r="XZ423" s="379"/>
      <c r="YA423" s="379"/>
      <c r="YB423" s="379"/>
      <c r="YC423" s="379"/>
      <c r="YD423" s="379"/>
      <c r="YE423" s="379"/>
      <c r="YF423" s="379"/>
      <c r="YG423" s="379"/>
      <c r="YH423" s="379"/>
      <c r="YI423" s="379"/>
      <c r="YJ423" s="379"/>
      <c r="YK423" s="379"/>
      <c r="YL423" s="379"/>
      <c r="YM423" s="379"/>
      <c r="YN423" s="379"/>
      <c r="YO423" s="379"/>
      <c r="YP423" s="379"/>
      <c r="YQ423" s="379"/>
      <c r="YR423" s="379"/>
      <c r="YS423" s="379"/>
      <c r="YT423" s="379"/>
      <c r="YU423" s="379"/>
      <c r="YV423" s="379"/>
      <c r="YW423" s="379"/>
      <c r="YX423" s="379"/>
      <c r="YY423" s="379"/>
      <c r="YZ423" s="379"/>
      <c r="ZA423" s="379"/>
      <c r="ZB423" s="379"/>
      <c r="ZC423" s="379"/>
      <c r="ZD423" s="379"/>
      <c r="ZE423" s="379"/>
      <c r="ZF423" s="379"/>
      <c r="ZG423" s="379"/>
      <c r="ZH423" s="379"/>
      <c r="ZI423" s="379"/>
      <c r="ZJ423" s="379"/>
      <c r="ZK423" s="379"/>
      <c r="ZL423" s="379"/>
      <c r="ZM423" s="379"/>
      <c r="ZN423" s="379"/>
      <c r="ZO423" s="379"/>
      <c r="ZP423" s="379"/>
      <c r="ZQ423" s="379"/>
      <c r="ZR423" s="379"/>
      <c r="ZS423" s="379"/>
      <c r="ZT423" s="379"/>
      <c r="ZU423" s="379"/>
      <c r="ZV423" s="379"/>
      <c r="ZW423" s="379"/>
      <c r="ZX423" s="379"/>
      <c r="ZY423" s="379"/>
      <c r="ZZ423" s="379"/>
      <c r="AAA423" s="379"/>
      <c r="AAB423" s="379"/>
      <c r="AAC423" s="379"/>
      <c r="AAD423" s="379"/>
      <c r="AAE423" s="379"/>
      <c r="AAF423" s="379"/>
      <c r="AAG423" s="379"/>
      <c r="AAH423" s="379"/>
      <c r="AAI423" s="379"/>
      <c r="AAJ423" s="379"/>
      <c r="AAK423" s="379"/>
      <c r="AAL423" s="379"/>
      <c r="AAM423" s="379"/>
      <c r="AAN423" s="379"/>
      <c r="AAO423" s="379"/>
      <c r="AAP423" s="379"/>
      <c r="AAQ423" s="379"/>
      <c r="AAR423" s="379"/>
      <c r="AAS423" s="379"/>
      <c r="AAT423" s="379"/>
      <c r="AAU423" s="379"/>
      <c r="AAV423" s="379"/>
      <c r="AAW423" s="379"/>
      <c r="AAX423" s="379"/>
      <c r="AAY423" s="379"/>
      <c r="AAZ423" s="379"/>
      <c r="ABA423" s="379"/>
      <c r="ABB423" s="379"/>
      <c r="ABC423" s="379"/>
      <c r="ABD423" s="379"/>
      <c r="ABE423" s="379"/>
      <c r="ABF423" s="379"/>
      <c r="ABG423" s="379"/>
      <c r="ABH423" s="379"/>
      <c r="ABI423" s="379"/>
      <c r="ABJ423" s="379"/>
      <c r="ABK423" s="379"/>
      <c r="ABL423" s="379"/>
      <c r="ABM423" s="379"/>
      <c r="ABN423" s="379"/>
      <c r="ABO423" s="379"/>
      <c r="ABP423" s="379"/>
      <c r="ABQ423" s="379"/>
      <c r="ABR423" s="379"/>
      <c r="ABS423" s="379"/>
      <c r="ABT423" s="379"/>
      <c r="ABU423" s="379"/>
      <c r="ABV423" s="379"/>
      <c r="ABW423" s="379"/>
      <c r="ABX423" s="379"/>
      <c r="ABY423" s="379"/>
      <c r="ABZ423" s="379"/>
      <c r="ACA423" s="379"/>
      <c r="ACB423" s="379"/>
      <c r="ACC423" s="379"/>
      <c r="ACD423" s="379"/>
      <c r="ACE423" s="379"/>
      <c r="ACF423" s="379"/>
      <c r="ACG423" s="379"/>
      <c r="ACH423" s="379"/>
      <c r="ACI423" s="379"/>
      <c r="ACJ423" s="379"/>
      <c r="ACK423" s="379"/>
      <c r="ACL423" s="379"/>
      <c r="ACM423" s="379"/>
      <c r="ACN423" s="379"/>
      <c r="ACO423" s="379"/>
      <c r="ACP423" s="379"/>
      <c r="ACQ423" s="379"/>
      <c r="ACR423" s="379"/>
      <c r="ACS423" s="379"/>
      <c r="ACT423" s="379"/>
      <c r="ACU423" s="379"/>
      <c r="ACV423" s="379"/>
      <c r="ACW423" s="379"/>
      <c r="ACX423" s="379"/>
      <c r="ACY423" s="379"/>
      <c r="ACZ423" s="379"/>
      <c r="ADA423" s="379"/>
      <c r="ADB423" s="379"/>
      <c r="ADC423" s="379"/>
      <c r="ADD423" s="379"/>
      <c r="ADE423" s="379"/>
      <c r="ADF423" s="379"/>
      <c r="ADG423" s="379"/>
      <c r="ADH423" s="379"/>
      <c r="ADI423" s="379"/>
      <c r="ADJ423" s="379"/>
      <c r="ADK423" s="379"/>
      <c r="ADL423" s="379"/>
      <c r="ADM423" s="379"/>
      <c r="ADN423" s="379"/>
      <c r="ADO423" s="379"/>
      <c r="ADP423" s="379"/>
      <c r="ADQ423" s="379"/>
      <c r="ADR423" s="379"/>
      <c r="ADS423" s="379"/>
      <c r="ADT423" s="379"/>
      <c r="ADU423" s="379"/>
      <c r="ADV423" s="379"/>
      <c r="ADW423" s="379"/>
      <c r="ADX423" s="379"/>
      <c r="ADY423" s="379"/>
      <c r="ADZ423" s="379"/>
      <c r="AEA423" s="379"/>
      <c r="AEB423" s="379"/>
      <c r="AEC423" s="379"/>
      <c r="AED423" s="379"/>
      <c r="AEE423" s="379"/>
      <c r="AEF423" s="379"/>
      <c r="AEG423" s="379"/>
      <c r="AEH423" s="379"/>
      <c r="AEI423" s="379"/>
      <c r="AEJ423" s="379"/>
      <c r="AEK423" s="379"/>
      <c r="AEL423" s="379"/>
      <c r="AEM423" s="379"/>
      <c r="AEN423" s="379"/>
      <c r="AEO423" s="379"/>
      <c r="AEP423" s="379"/>
      <c r="AEQ423" s="379"/>
      <c r="AER423" s="379"/>
      <c r="AES423" s="379"/>
      <c r="AET423" s="379"/>
      <c r="AEU423" s="379"/>
      <c r="AEV423" s="379"/>
      <c r="AEW423" s="379"/>
      <c r="AEX423" s="379"/>
      <c r="AEY423" s="379"/>
      <c r="AEZ423" s="379"/>
      <c r="AFA423" s="379"/>
      <c r="AFB423" s="379"/>
      <c r="AFC423" s="379"/>
      <c r="AFD423" s="379"/>
      <c r="AFE423" s="379"/>
      <c r="AFF423" s="379"/>
      <c r="AFG423" s="379"/>
      <c r="AFH423" s="379"/>
      <c r="AFI423" s="379"/>
      <c r="AFJ423" s="379"/>
      <c r="AFK423" s="379"/>
      <c r="AFL423" s="379"/>
      <c r="AFM423" s="379"/>
      <c r="AFN423" s="379"/>
      <c r="AFO423" s="379"/>
      <c r="AFP423" s="379"/>
      <c r="AFQ423" s="379"/>
      <c r="AFR423" s="379"/>
      <c r="AFS423" s="379"/>
      <c r="AFT423" s="379"/>
      <c r="AFU423" s="379"/>
      <c r="AFV423" s="379"/>
      <c r="AFW423" s="379"/>
      <c r="AFX423" s="379"/>
      <c r="AFY423" s="379"/>
      <c r="AFZ423" s="379"/>
      <c r="AGA423" s="379"/>
      <c r="AGB423" s="379"/>
      <c r="AGC423" s="379"/>
      <c r="AGD423" s="379"/>
      <c r="AGE423" s="379"/>
      <c r="AGF423" s="379"/>
      <c r="AGG423" s="379"/>
      <c r="AGH423" s="379"/>
      <c r="AGI423" s="379"/>
      <c r="AGJ423" s="379"/>
      <c r="AGK423" s="379"/>
      <c r="AGL423" s="379"/>
      <c r="AGM423" s="379"/>
      <c r="AGN423" s="379"/>
      <c r="AGO423" s="379"/>
      <c r="AGP423" s="379"/>
      <c r="AGQ423" s="379"/>
      <c r="AGR423" s="379"/>
      <c r="AGS423" s="379"/>
      <c r="AGT423" s="379"/>
      <c r="AGU423" s="379"/>
      <c r="AGV423" s="379"/>
      <c r="AGW423" s="379"/>
      <c r="AGX423" s="379"/>
      <c r="AGY423" s="379"/>
      <c r="AGZ423" s="379"/>
      <c r="AHA423" s="379"/>
      <c r="AHB423" s="379"/>
      <c r="AHC423" s="379"/>
      <c r="AHD423" s="379"/>
      <c r="AHE423" s="379"/>
      <c r="AHF423" s="379"/>
      <c r="AHG423" s="379"/>
      <c r="AHH423" s="379"/>
      <c r="AHI423" s="379"/>
      <c r="AHJ423" s="379"/>
      <c r="AHK423" s="379"/>
      <c r="AHL423" s="379"/>
      <c r="AHM423" s="379"/>
      <c r="AHN423" s="379"/>
      <c r="AHO423" s="379"/>
      <c r="AHP423" s="379"/>
      <c r="AHQ423" s="379"/>
      <c r="AHR423" s="379"/>
      <c r="AHS423" s="379"/>
      <c r="AHT423" s="379"/>
      <c r="AHU423" s="379"/>
      <c r="AHV423" s="379"/>
      <c r="AHW423" s="379"/>
      <c r="AHX423" s="379"/>
      <c r="AHY423" s="379"/>
      <c r="AHZ423" s="379"/>
      <c r="AIA423" s="379"/>
      <c r="AIB423" s="379"/>
      <c r="AIC423" s="379"/>
      <c r="AID423" s="379"/>
      <c r="AIE423" s="379"/>
      <c r="AIF423" s="379"/>
      <c r="AIG423" s="379"/>
      <c r="AIH423" s="379"/>
      <c r="AII423" s="379"/>
      <c r="AIJ423" s="379"/>
      <c r="AIK423" s="379"/>
      <c r="AIL423" s="379"/>
      <c r="AIM423" s="379"/>
      <c r="AIN423" s="379"/>
      <c r="AIO423" s="379"/>
      <c r="AIP423" s="379"/>
      <c r="AIQ423" s="379"/>
      <c r="AIR423" s="379"/>
      <c r="AIS423" s="379"/>
      <c r="AIT423" s="379"/>
      <c r="AIU423" s="379"/>
      <c r="AIV423" s="379"/>
      <c r="AIW423" s="379"/>
      <c r="AIX423" s="379"/>
      <c r="AIY423" s="379"/>
      <c r="AIZ423" s="379"/>
      <c r="AJA423" s="379"/>
      <c r="AJB423" s="379"/>
      <c r="AJC423" s="379"/>
      <c r="AJD423" s="379"/>
      <c r="AJE423" s="379"/>
      <c r="AJF423" s="379"/>
      <c r="AJG423" s="379"/>
      <c r="AJH423" s="379"/>
      <c r="AJI423" s="379"/>
      <c r="AJJ423" s="379"/>
      <c r="AJK423" s="379"/>
      <c r="AJL423" s="379"/>
      <c r="AJM423" s="379"/>
      <c r="AJN423" s="379"/>
      <c r="AJO423" s="379"/>
      <c r="AJP423" s="379"/>
      <c r="AJQ423" s="379"/>
      <c r="AJR423" s="379"/>
      <c r="AJS423" s="379"/>
      <c r="AJT423" s="379"/>
      <c r="AJU423" s="379"/>
      <c r="AJV423" s="379"/>
      <c r="AJW423" s="379"/>
      <c r="AJX423" s="379"/>
      <c r="AJY423" s="379"/>
      <c r="AJZ423" s="379"/>
      <c r="AKA423" s="379"/>
      <c r="AKB423" s="379"/>
      <c r="AKC423" s="379"/>
      <c r="AKD423" s="379"/>
      <c r="AKE423" s="379"/>
      <c r="AKF423" s="379"/>
      <c r="AKG423" s="379"/>
      <c r="AKH423" s="379"/>
      <c r="AKI423" s="379"/>
      <c r="AKJ423" s="379"/>
      <c r="AKK423" s="379"/>
      <c r="AKL423" s="379"/>
      <c r="AKM423" s="379"/>
      <c r="AKN423" s="379"/>
      <c r="AKO423" s="379"/>
      <c r="AKP423" s="379"/>
      <c r="AKQ423" s="379"/>
      <c r="AKR423" s="379"/>
      <c r="AKS423" s="379"/>
      <c r="AKT423" s="379"/>
      <c r="AKU423" s="379"/>
      <c r="AKV423" s="379"/>
      <c r="AKW423" s="379"/>
      <c r="AKX423" s="379"/>
      <c r="AKY423" s="379"/>
      <c r="AKZ423" s="379"/>
      <c r="ALA423" s="379"/>
      <c r="ALB423" s="379"/>
      <c r="ALC423" s="379"/>
      <c r="ALD423" s="379"/>
      <c r="ALE423" s="379"/>
      <c r="ALF423" s="379"/>
      <c r="ALG423" s="379"/>
      <c r="ALH423" s="379"/>
      <c r="ALI423" s="379"/>
      <c r="ALJ423" s="379"/>
      <c r="ALK423" s="379"/>
      <c r="ALL423" s="379"/>
      <c r="ALM423" s="379"/>
      <c r="ALN423" s="379"/>
      <c r="ALO423" s="379"/>
      <c r="ALP423" s="379"/>
      <c r="ALQ423" s="379"/>
      <c r="ALR423" s="379"/>
      <c r="ALS423" s="379"/>
      <c r="ALT423" s="379"/>
      <c r="ALU423" s="379"/>
      <c r="ALV423" s="379"/>
      <c r="ALW423" s="379"/>
      <c r="ALX423" s="379"/>
      <c r="ALY423" s="379"/>
      <c r="ALZ423" s="379"/>
      <c r="AMA423" s="379"/>
      <c r="AMB423" s="379"/>
      <c r="AMC423" s="379"/>
      <c r="AMD423" s="379"/>
      <c r="AME423" s="379"/>
      <c r="AMF423" s="379"/>
      <c r="AMG423" s="379"/>
      <c r="AMH423" s="379"/>
      <c r="AMI423" s="379"/>
      <c r="AMJ423" s="379"/>
      <c r="AMK423" s="379"/>
      <c r="AML423" s="379"/>
      <c r="AMM423" s="379"/>
      <c r="AMN423" s="379"/>
      <c r="AMO423" s="379"/>
      <c r="AMP423" s="379"/>
      <c r="AMQ423" s="379"/>
      <c r="AMR423" s="379"/>
      <c r="AMS423" s="379"/>
      <c r="AMT423" s="379"/>
      <c r="AMU423" s="379"/>
      <c r="AMV423" s="379"/>
      <c r="AMW423" s="379"/>
      <c r="AMX423" s="379"/>
      <c r="AMY423" s="379"/>
      <c r="AMZ423" s="379"/>
      <c r="ANA423" s="379"/>
      <c r="ANB423" s="379"/>
      <c r="ANC423" s="379"/>
      <c r="AND423" s="379"/>
      <c r="ANE423" s="379"/>
      <c r="ANF423" s="379"/>
      <c r="ANG423" s="379"/>
      <c r="ANH423" s="379"/>
    </row>
    <row r="424" spans="1:1048" s="343" customFormat="1" ht="13.2" x14ac:dyDescent="0.25">
      <c r="A424" s="375">
        <v>45951</v>
      </c>
      <c r="B424" s="373">
        <v>0</v>
      </c>
      <c r="C424" s="373">
        <v>0.17399999999999999</v>
      </c>
      <c r="D424" s="387">
        <v>5.8999999999999997E-2</v>
      </c>
      <c r="E424" s="468">
        <v>7.3999999999999996E-2</v>
      </c>
      <c r="F424" s="480">
        <v>45982</v>
      </c>
      <c r="G424" s="407">
        <v>0.1</v>
      </c>
      <c r="H424" s="407">
        <v>0.22700000000000001</v>
      </c>
      <c r="I424" s="407">
        <v>0.21</v>
      </c>
      <c r="J424" s="465">
        <v>0.21</v>
      </c>
      <c r="K424" s="409">
        <v>46012</v>
      </c>
      <c r="L424" s="407">
        <v>19.100000000000001</v>
      </c>
      <c r="M424" s="407">
        <v>0.18</v>
      </c>
      <c r="N424" s="407">
        <v>0.17899999999999999</v>
      </c>
      <c r="O424" s="465">
        <v>0.193</v>
      </c>
      <c r="P424" s="492">
        <v>46043</v>
      </c>
      <c r="Q424" s="451">
        <v>1.8</v>
      </c>
      <c r="R424" s="451">
        <v>0.158</v>
      </c>
      <c r="S424" s="451">
        <v>0.26200000000000001</v>
      </c>
      <c r="T424" s="537">
        <v>0.16200000000000001</v>
      </c>
      <c r="U424" s="541">
        <v>46074</v>
      </c>
      <c r="V424" s="440">
        <v>0</v>
      </c>
      <c r="W424" s="440">
        <v>2.8180000000000001</v>
      </c>
      <c r="X424" s="531">
        <v>2.5999999999999999E-2</v>
      </c>
      <c r="Y424" s="568">
        <v>0</v>
      </c>
      <c r="Z424" s="438">
        <v>46102</v>
      </c>
      <c r="AA424" s="441">
        <v>0.1</v>
      </c>
      <c r="AB424" s="442">
        <v>1.2609999999999999</v>
      </c>
      <c r="AC424" s="442">
        <v>0.628</v>
      </c>
      <c r="AD424" s="455">
        <v>0.71599999999999997</v>
      </c>
      <c r="AE424" s="570"/>
      <c r="AF424" s="447"/>
      <c r="AG424" s="453"/>
      <c r="AH424" s="587"/>
      <c r="AI424" s="587"/>
      <c r="AJ424" s="443"/>
      <c r="AK424" s="444"/>
      <c r="AL424" s="445"/>
      <c r="AM424" s="445"/>
      <c r="AN424" s="445"/>
      <c r="AO424" s="446"/>
      <c r="AP424" s="447"/>
      <c r="AQ424" s="454"/>
      <c r="AR424" s="620"/>
      <c r="AS424" s="618"/>
      <c r="AT424" s="449"/>
      <c r="AU424" s="430"/>
      <c r="AV424" s="431"/>
      <c r="AW424" s="431"/>
      <c r="AX424" s="452"/>
      <c r="AY424" s="439"/>
      <c r="AZ424" s="381"/>
      <c r="BA424" s="381"/>
      <c r="BB424" s="383"/>
      <c r="BC424" s="383"/>
      <c r="BD424" s="449"/>
      <c r="BE424" s="430"/>
      <c r="BF424" s="441"/>
      <c r="BG424" s="441"/>
      <c r="BH424" s="624"/>
      <c r="BI424" s="379"/>
      <c r="BJ424" s="379"/>
      <c r="BK424" s="379"/>
      <c r="BL424" s="380"/>
      <c r="BM424" s="379"/>
      <c r="BN424" s="379"/>
      <c r="BO424" s="379"/>
      <c r="BP424" s="379"/>
      <c r="BQ424" s="379"/>
      <c r="BR424" s="379"/>
      <c r="BS424" s="379"/>
      <c r="BT424" s="379"/>
      <c r="BU424" s="379"/>
      <c r="BV424" s="379"/>
      <c r="BW424" s="379"/>
      <c r="BX424" s="379"/>
      <c r="BY424" s="379"/>
      <c r="BZ424" s="379"/>
      <c r="CA424" s="379"/>
      <c r="CB424" s="379"/>
      <c r="CC424" s="379"/>
      <c r="CD424" s="379"/>
      <c r="CE424" s="379"/>
      <c r="CF424" s="379"/>
      <c r="CG424" s="379"/>
      <c r="CH424" s="379"/>
      <c r="CI424" s="379"/>
      <c r="CJ424" s="379"/>
      <c r="CK424" s="379"/>
      <c r="CL424" s="379"/>
      <c r="CM424" s="379"/>
      <c r="CN424" s="379"/>
      <c r="CO424" s="379"/>
      <c r="CP424" s="379"/>
      <c r="CQ424" s="379"/>
      <c r="CR424" s="379"/>
      <c r="CS424" s="379"/>
      <c r="CT424" s="379"/>
      <c r="CU424" s="379"/>
      <c r="CV424" s="379"/>
      <c r="CW424" s="379"/>
      <c r="CX424" s="379"/>
      <c r="CY424" s="379"/>
      <c r="CZ424" s="379"/>
      <c r="DA424" s="379"/>
      <c r="DB424" s="379"/>
      <c r="DC424" s="379"/>
      <c r="DD424" s="379"/>
      <c r="DE424" s="379"/>
      <c r="DF424" s="379"/>
      <c r="DG424" s="379"/>
      <c r="DH424" s="379"/>
      <c r="DI424" s="379"/>
      <c r="DJ424" s="379"/>
      <c r="DK424" s="379"/>
      <c r="DL424" s="379"/>
      <c r="DM424" s="379"/>
      <c r="DN424" s="379"/>
      <c r="DO424" s="379"/>
      <c r="DP424" s="379"/>
      <c r="DQ424" s="379"/>
      <c r="DR424" s="379"/>
      <c r="DS424" s="379"/>
      <c r="DT424" s="379"/>
      <c r="DU424" s="379"/>
      <c r="DV424" s="379"/>
      <c r="DW424" s="379"/>
      <c r="DX424" s="379"/>
      <c r="DY424" s="379"/>
      <c r="DZ424" s="379"/>
      <c r="EA424" s="379"/>
      <c r="EB424" s="379"/>
      <c r="EC424" s="379"/>
      <c r="ED424" s="379"/>
      <c r="EE424" s="379"/>
      <c r="EF424" s="379"/>
      <c r="EG424" s="379"/>
      <c r="EH424" s="379"/>
      <c r="EI424" s="379"/>
      <c r="EJ424" s="379"/>
      <c r="EK424" s="379"/>
      <c r="EL424" s="379"/>
      <c r="EM424" s="379"/>
      <c r="EN424" s="379"/>
      <c r="EO424" s="379"/>
      <c r="EP424" s="379"/>
      <c r="EQ424" s="379"/>
      <c r="ER424" s="379"/>
      <c r="ES424" s="379"/>
      <c r="ET424" s="379"/>
      <c r="EU424" s="379"/>
      <c r="EV424" s="379"/>
      <c r="EW424" s="379"/>
      <c r="EX424" s="379"/>
      <c r="EY424" s="379"/>
      <c r="EZ424" s="379"/>
      <c r="FA424" s="379"/>
      <c r="FB424" s="379"/>
      <c r="FC424" s="379"/>
      <c r="FD424" s="379"/>
      <c r="FE424" s="379"/>
      <c r="FF424" s="379"/>
      <c r="FG424" s="379"/>
      <c r="FH424" s="379"/>
      <c r="FI424" s="379"/>
      <c r="FJ424" s="379"/>
      <c r="FK424" s="379"/>
      <c r="FL424" s="379"/>
      <c r="FM424" s="379"/>
      <c r="FN424" s="379"/>
      <c r="FO424" s="379"/>
      <c r="FP424" s="379"/>
      <c r="FQ424" s="379"/>
      <c r="FR424" s="379"/>
      <c r="FS424" s="379"/>
      <c r="FT424" s="379"/>
      <c r="FU424" s="379"/>
      <c r="FV424" s="379"/>
      <c r="FW424" s="379"/>
      <c r="FX424" s="379"/>
      <c r="FY424" s="379"/>
      <c r="FZ424" s="379"/>
      <c r="GA424" s="379"/>
      <c r="GB424" s="379"/>
      <c r="GC424" s="379"/>
      <c r="GD424" s="379"/>
      <c r="GE424" s="379"/>
      <c r="GF424" s="379"/>
      <c r="GG424" s="379"/>
      <c r="GH424" s="379"/>
      <c r="GI424" s="379"/>
      <c r="GJ424" s="379"/>
      <c r="GK424" s="379"/>
      <c r="GL424" s="379"/>
      <c r="GM424" s="379"/>
      <c r="GN424" s="379"/>
      <c r="GO424" s="379"/>
      <c r="GP424" s="379"/>
      <c r="GQ424" s="379"/>
      <c r="GR424" s="379"/>
      <c r="GS424" s="379"/>
      <c r="GT424" s="379"/>
      <c r="GU424" s="379"/>
      <c r="GV424" s="379"/>
      <c r="GW424" s="379"/>
      <c r="GX424" s="379"/>
      <c r="GY424" s="379"/>
      <c r="GZ424" s="379"/>
      <c r="HA424" s="379"/>
      <c r="HB424" s="379"/>
      <c r="HC424" s="379"/>
      <c r="HD424" s="379"/>
      <c r="HE424" s="379"/>
      <c r="HF424" s="379"/>
      <c r="HG424" s="379"/>
      <c r="HH424" s="379"/>
      <c r="HI424" s="379"/>
      <c r="HJ424" s="379"/>
      <c r="HK424" s="379"/>
      <c r="HL424" s="379"/>
      <c r="HM424" s="379"/>
      <c r="HN424" s="379"/>
      <c r="HO424" s="379"/>
      <c r="HP424" s="379"/>
      <c r="HQ424" s="379"/>
      <c r="HR424" s="379"/>
      <c r="HS424" s="379"/>
      <c r="HT424" s="379"/>
      <c r="HU424" s="379"/>
      <c r="HV424" s="379"/>
      <c r="HW424" s="379"/>
      <c r="HX424" s="379"/>
      <c r="HY424" s="379"/>
      <c r="HZ424" s="379"/>
      <c r="IA424" s="379"/>
      <c r="IB424" s="379"/>
      <c r="IC424" s="379"/>
      <c r="ID424" s="379"/>
      <c r="IE424" s="379"/>
      <c r="IF424" s="379"/>
      <c r="IG424" s="379"/>
      <c r="IH424" s="379"/>
      <c r="II424" s="379"/>
      <c r="IJ424" s="379"/>
      <c r="IK424" s="379"/>
      <c r="IL424" s="379"/>
      <c r="IM424" s="379"/>
      <c r="IN424" s="379"/>
      <c r="IO424" s="379"/>
      <c r="IP424" s="379"/>
      <c r="IQ424" s="379"/>
      <c r="IR424" s="379"/>
      <c r="IS424" s="379"/>
      <c r="IT424" s="379"/>
      <c r="IU424" s="379"/>
      <c r="IV424" s="379"/>
      <c r="IW424" s="379"/>
      <c r="IX424" s="379"/>
      <c r="IY424" s="379"/>
      <c r="IZ424" s="379"/>
      <c r="JA424" s="379"/>
      <c r="JB424" s="379"/>
      <c r="JC424" s="379"/>
      <c r="JD424" s="379"/>
      <c r="JE424" s="379"/>
      <c r="JF424" s="379"/>
      <c r="JG424" s="379"/>
      <c r="JH424" s="379"/>
      <c r="JI424" s="379"/>
      <c r="JJ424" s="379"/>
      <c r="JK424" s="379"/>
      <c r="JL424" s="379"/>
      <c r="JM424" s="379"/>
      <c r="JN424" s="379"/>
      <c r="JO424" s="379"/>
      <c r="JP424" s="379"/>
      <c r="JQ424" s="379"/>
      <c r="JR424" s="379"/>
      <c r="JS424" s="379"/>
      <c r="JT424" s="379"/>
      <c r="JU424" s="379"/>
      <c r="JV424" s="379"/>
      <c r="JW424" s="379"/>
      <c r="JX424" s="379"/>
      <c r="JY424" s="379"/>
      <c r="JZ424" s="379"/>
      <c r="KA424" s="379"/>
      <c r="KB424" s="379"/>
      <c r="KC424" s="379"/>
      <c r="KD424" s="379"/>
      <c r="KE424" s="379"/>
      <c r="KF424" s="379"/>
      <c r="KG424" s="379"/>
      <c r="KH424" s="379"/>
      <c r="KI424" s="379"/>
      <c r="KJ424" s="379"/>
      <c r="KK424" s="379"/>
      <c r="KL424" s="379"/>
      <c r="KM424" s="379"/>
      <c r="KN424" s="379"/>
      <c r="KO424" s="379"/>
      <c r="KP424" s="379"/>
      <c r="KQ424" s="379"/>
      <c r="KR424" s="379"/>
      <c r="KS424" s="379"/>
      <c r="KT424" s="379"/>
      <c r="KU424" s="379"/>
      <c r="KV424" s="379"/>
      <c r="KW424" s="379"/>
      <c r="KX424" s="379"/>
      <c r="KY424" s="379"/>
      <c r="KZ424" s="379"/>
      <c r="LA424" s="379"/>
      <c r="LB424" s="379"/>
      <c r="LC424" s="379"/>
      <c r="LD424" s="379"/>
      <c r="LE424" s="379"/>
      <c r="LF424" s="379"/>
      <c r="LG424" s="379"/>
      <c r="LH424" s="379"/>
      <c r="LI424" s="379"/>
      <c r="LJ424" s="379"/>
      <c r="LK424" s="379"/>
      <c r="LL424" s="379"/>
      <c r="LM424" s="379"/>
      <c r="LN424" s="379"/>
      <c r="LO424" s="379"/>
      <c r="LP424" s="379"/>
      <c r="LQ424" s="379"/>
      <c r="LR424" s="379"/>
      <c r="LS424" s="379"/>
      <c r="LT424" s="379"/>
      <c r="LU424" s="379"/>
      <c r="LV424" s="379"/>
      <c r="LW424" s="379"/>
      <c r="LX424" s="379"/>
      <c r="LY424" s="379"/>
      <c r="LZ424" s="379"/>
      <c r="MA424" s="379"/>
      <c r="MB424" s="379"/>
      <c r="MC424" s="379"/>
      <c r="MD424" s="379"/>
      <c r="ME424" s="379"/>
      <c r="MF424" s="379"/>
      <c r="MG424" s="379"/>
      <c r="MH424" s="379"/>
      <c r="MI424" s="379"/>
      <c r="MJ424" s="379"/>
      <c r="MK424" s="379"/>
      <c r="ML424" s="379"/>
      <c r="MM424" s="379"/>
      <c r="MN424" s="379"/>
      <c r="MO424" s="379"/>
      <c r="MP424" s="379"/>
      <c r="MQ424" s="379"/>
      <c r="MR424" s="379"/>
      <c r="MS424" s="379"/>
      <c r="MT424" s="379"/>
      <c r="MU424" s="379"/>
      <c r="MV424" s="379"/>
      <c r="MW424" s="379"/>
      <c r="MX424" s="379"/>
      <c r="MY424" s="379"/>
      <c r="MZ424" s="379"/>
      <c r="NA424" s="379"/>
      <c r="NB424" s="379"/>
      <c r="NC424" s="379"/>
      <c r="ND424" s="379"/>
      <c r="NE424" s="379"/>
      <c r="NF424" s="379"/>
      <c r="NG424" s="379"/>
      <c r="NH424" s="379"/>
      <c r="NI424" s="379"/>
      <c r="NJ424" s="379"/>
      <c r="NK424" s="379"/>
      <c r="NL424" s="379"/>
      <c r="NM424" s="379"/>
      <c r="NN424" s="379"/>
      <c r="NO424" s="379"/>
      <c r="NP424" s="379"/>
      <c r="NQ424" s="379"/>
      <c r="NR424" s="379"/>
      <c r="NS424" s="379"/>
      <c r="NT424" s="379"/>
      <c r="NU424" s="379"/>
      <c r="NV424" s="379"/>
      <c r="NW424" s="379"/>
      <c r="NX424" s="379"/>
      <c r="NY424" s="379"/>
      <c r="NZ424" s="379"/>
      <c r="OA424" s="379"/>
      <c r="OB424" s="379"/>
      <c r="OC424" s="379"/>
      <c r="OD424" s="379"/>
      <c r="OE424" s="379"/>
      <c r="OF424" s="379"/>
      <c r="OG424" s="379"/>
      <c r="OH424" s="379"/>
      <c r="OI424" s="379"/>
      <c r="OJ424" s="379"/>
      <c r="OK424" s="379"/>
      <c r="OL424" s="379"/>
      <c r="OM424" s="379"/>
      <c r="ON424" s="379"/>
      <c r="OO424" s="379"/>
      <c r="OP424" s="379"/>
      <c r="OQ424" s="379"/>
      <c r="OR424" s="379"/>
      <c r="OS424" s="379"/>
      <c r="OT424" s="379"/>
      <c r="OU424" s="379"/>
      <c r="OV424" s="379"/>
      <c r="OW424" s="379"/>
      <c r="OX424" s="379"/>
      <c r="OY424" s="379"/>
      <c r="OZ424" s="379"/>
      <c r="PA424" s="379"/>
      <c r="PB424" s="379"/>
      <c r="PC424" s="379"/>
      <c r="PD424" s="379"/>
      <c r="PE424" s="379"/>
      <c r="PF424" s="379"/>
      <c r="PG424" s="379"/>
      <c r="PH424" s="379"/>
      <c r="PI424" s="379"/>
      <c r="PJ424" s="379"/>
      <c r="PK424" s="379"/>
      <c r="PL424" s="379"/>
      <c r="PM424" s="379"/>
      <c r="PN424" s="379"/>
      <c r="PO424" s="379"/>
      <c r="PP424" s="379"/>
      <c r="PQ424" s="379"/>
      <c r="PR424" s="379"/>
      <c r="PS424" s="379"/>
      <c r="PT424" s="379"/>
      <c r="PU424" s="379"/>
      <c r="PV424" s="379"/>
      <c r="PW424" s="379"/>
      <c r="PX424" s="379"/>
      <c r="PY424" s="379"/>
      <c r="PZ424" s="379"/>
      <c r="QA424" s="379"/>
      <c r="QB424" s="379"/>
      <c r="QC424" s="379"/>
      <c r="QD424" s="379"/>
      <c r="QE424" s="379"/>
      <c r="QF424" s="379"/>
      <c r="QG424" s="379"/>
      <c r="QH424" s="379"/>
      <c r="QI424" s="379"/>
      <c r="QJ424" s="379"/>
      <c r="QK424" s="379"/>
      <c r="QL424" s="379"/>
      <c r="QM424" s="379"/>
      <c r="QN424" s="379"/>
      <c r="QO424" s="379"/>
      <c r="QP424" s="379"/>
      <c r="QQ424" s="379"/>
      <c r="QR424" s="379"/>
      <c r="QS424" s="379"/>
      <c r="QT424" s="379"/>
      <c r="QU424" s="379"/>
      <c r="QV424" s="379"/>
      <c r="QW424" s="379"/>
      <c r="QX424" s="379"/>
      <c r="QY424" s="379"/>
      <c r="QZ424" s="379"/>
      <c r="RA424" s="379"/>
      <c r="RB424" s="379"/>
      <c r="RC424" s="379"/>
      <c r="RD424" s="379"/>
      <c r="RE424" s="379"/>
      <c r="RF424" s="379"/>
      <c r="RG424" s="379"/>
      <c r="RH424" s="379"/>
      <c r="RI424" s="379"/>
      <c r="RJ424" s="379"/>
      <c r="RK424" s="379"/>
      <c r="RL424" s="379"/>
      <c r="RM424" s="379"/>
      <c r="RN424" s="379"/>
      <c r="RO424" s="379"/>
      <c r="RP424" s="379"/>
      <c r="RQ424" s="379"/>
      <c r="RR424" s="379"/>
      <c r="RS424" s="379"/>
      <c r="RT424" s="379"/>
      <c r="RU424" s="379"/>
      <c r="RV424" s="379"/>
      <c r="RW424" s="379"/>
      <c r="RX424" s="379"/>
      <c r="RY424" s="379"/>
      <c r="RZ424" s="379"/>
      <c r="SA424" s="379"/>
      <c r="SB424" s="379"/>
      <c r="SC424" s="379"/>
      <c r="SD424" s="379"/>
      <c r="SE424" s="379"/>
      <c r="SF424" s="379"/>
      <c r="SG424" s="379"/>
      <c r="SH424" s="379"/>
      <c r="SI424" s="379"/>
      <c r="SJ424" s="379"/>
      <c r="SK424" s="379"/>
      <c r="SL424" s="379"/>
      <c r="SM424" s="379"/>
      <c r="SN424" s="379"/>
      <c r="SO424" s="379"/>
      <c r="SP424" s="379"/>
      <c r="SQ424" s="379"/>
      <c r="SR424" s="379"/>
      <c r="SS424" s="379"/>
      <c r="ST424" s="379"/>
      <c r="SU424" s="379"/>
      <c r="SV424" s="379"/>
      <c r="SW424" s="379"/>
      <c r="SX424" s="379"/>
      <c r="SY424" s="379"/>
      <c r="SZ424" s="379"/>
      <c r="TA424" s="379"/>
      <c r="TB424" s="379"/>
      <c r="TC424" s="379"/>
      <c r="TD424" s="379"/>
      <c r="TE424" s="379"/>
      <c r="TF424" s="379"/>
      <c r="TG424" s="379"/>
      <c r="TH424" s="379"/>
      <c r="TI424" s="379"/>
      <c r="TJ424" s="379"/>
      <c r="TK424" s="379"/>
      <c r="TL424" s="379"/>
      <c r="TM424" s="379"/>
      <c r="TN424" s="379"/>
      <c r="TO424" s="379"/>
      <c r="TP424" s="379"/>
      <c r="TQ424" s="379"/>
      <c r="TR424" s="379"/>
      <c r="TS424" s="379"/>
      <c r="TT424" s="379"/>
      <c r="TU424" s="379"/>
      <c r="TV424" s="379"/>
      <c r="TW424" s="379"/>
      <c r="TX424" s="379"/>
      <c r="TY424" s="379"/>
      <c r="TZ424" s="379"/>
      <c r="UA424" s="379"/>
      <c r="UB424" s="379"/>
      <c r="UC424" s="379"/>
      <c r="UD424" s="379"/>
      <c r="UE424" s="379"/>
      <c r="UF424" s="379"/>
      <c r="UG424" s="379"/>
      <c r="UH424" s="379"/>
      <c r="UI424" s="379"/>
      <c r="UJ424" s="379"/>
      <c r="UK424" s="379"/>
      <c r="UL424" s="379"/>
      <c r="UM424" s="379"/>
      <c r="UN424" s="379"/>
      <c r="UO424" s="379"/>
      <c r="UP424" s="379"/>
      <c r="UQ424" s="379"/>
      <c r="UR424" s="379"/>
      <c r="US424" s="379"/>
      <c r="UT424" s="379"/>
      <c r="UU424" s="379"/>
      <c r="UV424" s="379"/>
      <c r="UW424" s="379"/>
      <c r="UX424" s="379"/>
      <c r="UY424" s="379"/>
      <c r="UZ424" s="379"/>
      <c r="VA424" s="379"/>
      <c r="VB424" s="379"/>
      <c r="VC424" s="379"/>
      <c r="VD424" s="379"/>
      <c r="VE424" s="379"/>
      <c r="VF424" s="379"/>
      <c r="VG424" s="379"/>
      <c r="VH424" s="379"/>
      <c r="VI424" s="379"/>
      <c r="VJ424" s="379"/>
      <c r="VK424" s="379"/>
      <c r="VL424" s="379"/>
      <c r="VM424" s="379"/>
      <c r="VN424" s="379"/>
      <c r="VO424" s="379"/>
      <c r="VP424" s="379"/>
      <c r="VQ424" s="379"/>
      <c r="VR424" s="379"/>
      <c r="VS424" s="379"/>
      <c r="VT424" s="379"/>
      <c r="VU424" s="379"/>
      <c r="VV424" s="379"/>
      <c r="VW424" s="379"/>
      <c r="VX424" s="379"/>
      <c r="VY424" s="379"/>
      <c r="VZ424" s="379"/>
      <c r="WA424" s="379"/>
      <c r="WB424" s="379"/>
      <c r="WC424" s="379"/>
      <c r="WD424" s="379"/>
      <c r="WE424" s="379"/>
      <c r="WF424" s="379"/>
      <c r="WG424" s="379"/>
      <c r="WH424" s="379"/>
      <c r="WI424" s="379"/>
      <c r="WJ424" s="379"/>
      <c r="WK424" s="379"/>
      <c r="WL424" s="379"/>
      <c r="WM424" s="379"/>
      <c r="WN424" s="379"/>
      <c r="WO424" s="379"/>
      <c r="WP424" s="379"/>
      <c r="WQ424" s="379"/>
      <c r="WR424" s="379"/>
      <c r="WS424" s="379"/>
      <c r="WT424" s="379"/>
      <c r="WU424" s="379"/>
      <c r="WV424" s="379"/>
      <c r="WW424" s="379"/>
      <c r="WX424" s="379"/>
      <c r="WY424" s="379"/>
      <c r="WZ424" s="379"/>
      <c r="XA424" s="379"/>
      <c r="XB424" s="379"/>
      <c r="XC424" s="379"/>
      <c r="XD424" s="379"/>
      <c r="XE424" s="379"/>
      <c r="XF424" s="379"/>
      <c r="XG424" s="379"/>
      <c r="XH424" s="379"/>
      <c r="XI424" s="379"/>
      <c r="XJ424" s="379"/>
      <c r="XK424" s="379"/>
      <c r="XL424" s="379"/>
      <c r="XM424" s="379"/>
      <c r="XN424" s="379"/>
      <c r="XO424" s="379"/>
      <c r="XP424" s="379"/>
      <c r="XQ424" s="379"/>
      <c r="XR424" s="379"/>
      <c r="XS424" s="379"/>
      <c r="XT424" s="379"/>
      <c r="XU424" s="379"/>
      <c r="XV424" s="379"/>
      <c r="XW424" s="379"/>
      <c r="XX424" s="379"/>
      <c r="XY424" s="379"/>
      <c r="XZ424" s="379"/>
      <c r="YA424" s="379"/>
      <c r="YB424" s="379"/>
      <c r="YC424" s="379"/>
      <c r="YD424" s="379"/>
      <c r="YE424" s="379"/>
      <c r="YF424" s="379"/>
      <c r="YG424" s="379"/>
      <c r="YH424" s="379"/>
      <c r="YI424" s="379"/>
      <c r="YJ424" s="379"/>
      <c r="YK424" s="379"/>
      <c r="YL424" s="379"/>
      <c r="YM424" s="379"/>
      <c r="YN424" s="379"/>
      <c r="YO424" s="379"/>
      <c r="YP424" s="379"/>
      <c r="YQ424" s="379"/>
      <c r="YR424" s="379"/>
      <c r="YS424" s="379"/>
      <c r="YT424" s="379"/>
      <c r="YU424" s="379"/>
      <c r="YV424" s="379"/>
      <c r="YW424" s="379"/>
      <c r="YX424" s="379"/>
      <c r="YY424" s="379"/>
      <c r="YZ424" s="379"/>
      <c r="ZA424" s="379"/>
      <c r="ZB424" s="379"/>
      <c r="ZC424" s="379"/>
      <c r="ZD424" s="379"/>
      <c r="ZE424" s="379"/>
      <c r="ZF424" s="379"/>
      <c r="ZG424" s="379"/>
      <c r="ZH424" s="379"/>
      <c r="ZI424" s="379"/>
      <c r="ZJ424" s="379"/>
      <c r="ZK424" s="379"/>
      <c r="ZL424" s="379"/>
      <c r="ZM424" s="379"/>
      <c r="ZN424" s="379"/>
      <c r="ZO424" s="379"/>
      <c r="ZP424" s="379"/>
      <c r="ZQ424" s="379"/>
      <c r="ZR424" s="379"/>
      <c r="ZS424" s="379"/>
      <c r="ZT424" s="379"/>
      <c r="ZU424" s="379"/>
      <c r="ZV424" s="379"/>
      <c r="ZW424" s="379"/>
      <c r="ZX424" s="379"/>
      <c r="ZY424" s="379"/>
      <c r="ZZ424" s="379"/>
      <c r="AAA424" s="379"/>
      <c r="AAB424" s="379"/>
      <c r="AAC424" s="379"/>
      <c r="AAD424" s="379"/>
      <c r="AAE424" s="379"/>
      <c r="AAF424" s="379"/>
      <c r="AAG424" s="379"/>
      <c r="AAH424" s="379"/>
      <c r="AAI424" s="379"/>
      <c r="AAJ424" s="379"/>
      <c r="AAK424" s="379"/>
      <c r="AAL424" s="379"/>
      <c r="AAM424" s="379"/>
      <c r="AAN424" s="379"/>
      <c r="AAO424" s="379"/>
      <c r="AAP424" s="379"/>
      <c r="AAQ424" s="379"/>
      <c r="AAR424" s="379"/>
      <c r="AAS424" s="379"/>
      <c r="AAT424" s="379"/>
      <c r="AAU424" s="379"/>
      <c r="AAV424" s="379"/>
      <c r="AAW424" s="379"/>
      <c r="AAX424" s="379"/>
      <c r="AAY424" s="379"/>
      <c r="AAZ424" s="379"/>
      <c r="ABA424" s="379"/>
      <c r="ABB424" s="379"/>
      <c r="ABC424" s="379"/>
      <c r="ABD424" s="379"/>
      <c r="ABE424" s="379"/>
      <c r="ABF424" s="379"/>
      <c r="ABG424" s="379"/>
      <c r="ABH424" s="379"/>
      <c r="ABI424" s="379"/>
      <c r="ABJ424" s="379"/>
      <c r="ABK424" s="379"/>
      <c r="ABL424" s="379"/>
      <c r="ABM424" s="379"/>
      <c r="ABN424" s="379"/>
      <c r="ABO424" s="379"/>
      <c r="ABP424" s="379"/>
      <c r="ABQ424" s="379"/>
      <c r="ABR424" s="379"/>
      <c r="ABS424" s="379"/>
      <c r="ABT424" s="379"/>
      <c r="ABU424" s="379"/>
      <c r="ABV424" s="379"/>
      <c r="ABW424" s="379"/>
      <c r="ABX424" s="379"/>
      <c r="ABY424" s="379"/>
      <c r="ABZ424" s="379"/>
      <c r="ACA424" s="379"/>
      <c r="ACB424" s="379"/>
      <c r="ACC424" s="379"/>
      <c r="ACD424" s="379"/>
      <c r="ACE424" s="379"/>
      <c r="ACF424" s="379"/>
      <c r="ACG424" s="379"/>
      <c r="ACH424" s="379"/>
      <c r="ACI424" s="379"/>
      <c r="ACJ424" s="379"/>
      <c r="ACK424" s="379"/>
      <c r="ACL424" s="379"/>
      <c r="ACM424" s="379"/>
      <c r="ACN424" s="379"/>
      <c r="ACO424" s="379"/>
      <c r="ACP424" s="379"/>
      <c r="ACQ424" s="379"/>
      <c r="ACR424" s="379"/>
      <c r="ACS424" s="379"/>
      <c r="ACT424" s="379"/>
      <c r="ACU424" s="379"/>
      <c r="ACV424" s="379"/>
      <c r="ACW424" s="379"/>
      <c r="ACX424" s="379"/>
      <c r="ACY424" s="379"/>
      <c r="ACZ424" s="379"/>
      <c r="ADA424" s="379"/>
      <c r="ADB424" s="379"/>
      <c r="ADC424" s="379"/>
      <c r="ADD424" s="379"/>
      <c r="ADE424" s="379"/>
      <c r="ADF424" s="379"/>
      <c r="ADG424" s="379"/>
      <c r="ADH424" s="379"/>
      <c r="ADI424" s="379"/>
      <c r="ADJ424" s="379"/>
      <c r="ADK424" s="379"/>
      <c r="ADL424" s="379"/>
      <c r="ADM424" s="379"/>
      <c r="ADN424" s="379"/>
      <c r="ADO424" s="379"/>
      <c r="ADP424" s="379"/>
      <c r="ADQ424" s="379"/>
      <c r="ADR424" s="379"/>
      <c r="ADS424" s="379"/>
      <c r="ADT424" s="379"/>
      <c r="ADU424" s="379"/>
      <c r="ADV424" s="379"/>
      <c r="ADW424" s="379"/>
      <c r="ADX424" s="379"/>
      <c r="ADY424" s="379"/>
      <c r="ADZ424" s="379"/>
      <c r="AEA424" s="379"/>
      <c r="AEB424" s="379"/>
      <c r="AEC424" s="379"/>
      <c r="AED424" s="379"/>
      <c r="AEE424" s="379"/>
      <c r="AEF424" s="379"/>
      <c r="AEG424" s="379"/>
      <c r="AEH424" s="379"/>
      <c r="AEI424" s="379"/>
      <c r="AEJ424" s="379"/>
      <c r="AEK424" s="379"/>
      <c r="AEL424" s="379"/>
      <c r="AEM424" s="379"/>
      <c r="AEN424" s="379"/>
      <c r="AEO424" s="379"/>
      <c r="AEP424" s="379"/>
      <c r="AEQ424" s="379"/>
      <c r="AER424" s="379"/>
      <c r="AES424" s="379"/>
      <c r="AET424" s="379"/>
      <c r="AEU424" s="379"/>
      <c r="AEV424" s="379"/>
      <c r="AEW424" s="379"/>
      <c r="AEX424" s="379"/>
      <c r="AEY424" s="379"/>
      <c r="AEZ424" s="379"/>
      <c r="AFA424" s="379"/>
      <c r="AFB424" s="379"/>
      <c r="AFC424" s="379"/>
      <c r="AFD424" s="379"/>
      <c r="AFE424" s="379"/>
      <c r="AFF424" s="379"/>
      <c r="AFG424" s="379"/>
      <c r="AFH424" s="379"/>
      <c r="AFI424" s="379"/>
      <c r="AFJ424" s="379"/>
      <c r="AFK424" s="379"/>
      <c r="AFL424" s="379"/>
      <c r="AFM424" s="379"/>
      <c r="AFN424" s="379"/>
      <c r="AFO424" s="379"/>
      <c r="AFP424" s="379"/>
      <c r="AFQ424" s="379"/>
      <c r="AFR424" s="379"/>
      <c r="AFS424" s="379"/>
      <c r="AFT424" s="379"/>
      <c r="AFU424" s="379"/>
      <c r="AFV424" s="379"/>
      <c r="AFW424" s="379"/>
      <c r="AFX424" s="379"/>
      <c r="AFY424" s="379"/>
      <c r="AFZ424" s="379"/>
      <c r="AGA424" s="379"/>
      <c r="AGB424" s="379"/>
      <c r="AGC424" s="379"/>
      <c r="AGD424" s="379"/>
      <c r="AGE424" s="379"/>
      <c r="AGF424" s="379"/>
      <c r="AGG424" s="379"/>
      <c r="AGH424" s="379"/>
      <c r="AGI424" s="379"/>
      <c r="AGJ424" s="379"/>
      <c r="AGK424" s="379"/>
      <c r="AGL424" s="379"/>
      <c r="AGM424" s="379"/>
      <c r="AGN424" s="379"/>
      <c r="AGO424" s="379"/>
      <c r="AGP424" s="379"/>
      <c r="AGQ424" s="379"/>
      <c r="AGR424" s="379"/>
      <c r="AGS424" s="379"/>
      <c r="AGT424" s="379"/>
      <c r="AGU424" s="379"/>
      <c r="AGV424" s="379"/>
      <c r="AGW424" s="379"/>
      <c r="AGX424" s="379"/>
      <c r="AGY424" s="379"/>
      <c r="AGZ424" s="379"/>
      <c r="AHA424" s="379"/>
      <c r="AHB424" s="379"/>
      <c r="AHC424" s="379"/>
      <c r="AHD424" s="379"/>
      <c r="AHE424" s="379"/>
      <c r="AHF424" s="379"/>
      <c r="AHG424" s="379"/>
      <c r="AHH424" s="379"/>
      <c r="AHI424" s="379"/>
      <c r="AHJ424" s="379"/>
      <c r="AHK424" s="379"/>
      <c r="AHL424" s="379"/>
      <c r="AHM424" s="379"/>
      <c r="AHN424" s="379"/>
      <c r="AHO424" s="379"/>
      <c r="AHP424" s="379"/>
      <c r="AHQ424" s="379"/>
      <c r="AHR424" s="379"/>
      <c r="AHS424" s="379"/>
      <c r="AHT424" s="379"/>
      <c r="AHU424" s="379"/>
      <c r="AHV424" s="379"/>
      <c r="AHW424" s="379"/>
      <c r="AHX424" s="379"/>
      <c r="AHY424" s="379"/>
      <c r="AHZ424" s="379"/>
      <c r="AIA424" s="379"/>
      <c r="AIB424" s="379"/>
      <c r="AIC424" s="379"/>
      <c r="AID424" s="379"/>
      <c r="AIE424" s="379"/>
      <c r="AIF424" s="379"/>
      <c r="AIG424" s="379"/>
      <c r="AIH424" s="379"/>
      <c r="AII424" s="379"/>
      <c r="AIJ424" s="379"/>
      <c r="AIK424" s="379"/>
      <c r="AIL424" s="379"/>
      <c r="AIM424" s="379"/>
      <c r="AIN424" s="379"/>
      <c r="AIO424" s="379"/>
      <c r="AIP424" s="379"/>
      <c r="AIQ424" s="379"/>
      <c r="AIR424" s="379"/>
      <c r="AIS424" s="379"/>
      <c r="AIT424" s="379"/>
      <c r="AIU424" s="379"/>
      <c r="AIV424" s="379"/>
      <c r="AIW424" s="379"/>
      <c r="AIX424" s="379"/>
      <c r="AIY424" s="379"/>
      <c r="AIZ424" s="379"/>
      <c r="AJA424" s="379"/>
      <c r="AJB424" s="379"/>
      <c r="AJC424" s="379"/>
      <c r="AJD424" s="379"/>
      <c r="AJE424" s="379"/>
      <c r="AJF424" s="379"/>
      <c r="AJG424" s="379"/>
      <c r="AJH424" s="379"/>
      <c r="AJI424" s="379"/>
      <c r="AJJ424" s="379"/>
      <c r="AJK424" s="379"/>
      <c r="AJL424" s="379"/>
      <c r="AJM424" s="379"/>
      <c r="AJN424" s="379"/>
      <c r="AJO424" s="379"/>
      <c r="AJP424" s="379"/>
      <c r="AJQ424" s="379"/>
      <c r="AJR424" s="379"/>
      <c r="AJS424" s="379"/>
      <c r="AJT424" s="379"/>
      <c r="AJU424" s="379"/>
      <c r="AJV424" s="379"/>
      <c r="AJW424" s="379"/>
      <c r="AJX424" s="379"/>
      <c r="AJY424" s="379"/>
      <c r="AJZ424" s="379"/>
      <c r="AKA424" s="379"/>
      <c r="AKB424" s="379"/>
      <c r="AKC424" s="379"/>
      <c r="AKD424" s="379"/>
      <c r="AKE424" s="379"/>
      <c r="AKF424" s="379"/>
      <c r="AKG424" s="379"/>
      <c r="AKH424" s="379"/>
      <c r="AKI424" s="379"/>
      <c r="AKJ424" s="379"/>
      <c r="AKK424" s="379"/>
      <c r="AKL424" s="379"/>
      <c r="AKM424" s="379"/>
      <c r="AKN424" s="379"/>
      <c r="AKO424" s="379"/>
      <c r="AKP424" s="379"/>
      <c r="AKQ424" s="379"/>
      <c r="AKR424" s="379"/>
      <c r="AKS424" s="379"/>
      <c r="AKT424" s="379"/>
      <c r="AKU424" s="379"/>
      <c r="AKV424" s="379"/>
      <c r="AKW424" s="379"/>
      <c r="AKX424" s="379"/>
      <c r="AKY424" s="379"/>
      <c r="AKZ424" s="379"/>
      <c r="ALA424" s="379"/>
      <c r="ALB424" s="379"/>
      <c r="ALC424" s="379"/>
      <c r="ALD424" s="379"/>
      <c r="ALE424" s="379"/>
      <c r="ALF424" s="379"/>
      <c r="ALG424" s="379"/>
      <c r="ALH424" s="379"/>
      <c r="ALI424" s="379"/>
      <c r="ALJ424" s="379"/>
      <c r="ALK424" s="379"/>
      <c r="ALL424" s="379"/>
      <c r="ALM424" s="379"/>
      <c r="ALN424" s="379"/>
      <c r="ALO424" s="379"/>
      <c r="ALP424" s="379"/>
      <c r="ALQ424" s="379"/>
      <c r="ALR424" s="379"/>
      <c r="ALS424" s="379"/>
      <c r="ALT424" s="379"/>
      <c r="ALU424" s="379"/>
      <c r="ALV424" s="379"/>
      <c r="ALW424" s="379"/>
      <c r="ALX424" s="379"/>
      <c r="ALY424" s="379"/>
      <c r="ALZ424" s="379"/>
      <c r="AMA424" s="379"/>
      <c r="AMB424" s="379"/>
      <c r="AMC424" s="379"/>
      <c r="AMD424" s="379"/>
      <c r="AME424" s="379"/>
      <c r="AMF424" s="379"/>
      <c r="AMG424" s="379"/>
      <c r="AMH424" s="379"/>
      <c r="AMI424" s="379"/>
      <c r="AMJ424" s="379"/>
      <c r="AMK424" s="379"/>
      <c r="AML424" s="379"/>
      <c r="AMM424" s="379"/>
      <c r="AMN424" s="379"/>
      <c r="AMO424" s="379"/>
      <c r="AMP424" s="379"/>
      <c r="AMQ424" s="379"/>
      <c r="AMR424" s="379"/>
      <c r="AMS424" s="379"/>
      <c r="AMT424" s="379"/>
      <c r="AMU424" s="379"/>
      <c r="AMV424" s="379"/>
      <c r="AMW424" s="379"/>
      <c r="AMX424" s="379"/>
      <c r="AMY424" s="379"/>
      <c r="AMZ424" s="379"/>
      <c r="ANA424" s="379"/>
      <c r="ANB424" s="379"/>
      <c r="ANC424" s="379"/>
      <c r="AND424" s="379"/>
      <c r="ANE424" s="379"/>
      <c r="ANF424" s="379"/>
      <c r="ANG424" s="379"/>
      <c r="ANH424" s="379"/>
    </row>
    <row r="425" spans="1:1048" s="343" customFormat="1" ht="13.2" x14ac:dyDescent="0.25">
      <c r="A425" s="388">
        <v>45952</v>
      </c>
      <c r="B425" s="389">
        <v>0</v>
      </c>
      <c r="C425" s="389">
        <v>0.17399999999999999</v>
      </c>
      <c r="D425" s="390">
        <v>0.06</v>
      </c>
      <c r="E425" s="469">
        <v>6.9000000000000006E-2</v>
      </c>
      <c r="F425" s="479">
        <v>45983</v>
      </c>
      <c r="G425" s="476">
        <v>0</v>
      </c>
      <c r="H425" s="476">
        <v>0.214</v>
      </c>
      <c r="I425" s="476">
        <v>0.189</v>
      </c>
      <c r="J425" s="488">
        <v>0.189</v>
      </c>
      <c r="K425" s="408">
        <v>46013</v>
      </c>
      <c r="L425" s="406">
        <v>0.2</v>
      </c>
      <c r="M425" s="406">
        <v>0.17299999999999999</v>
      </c>
      <c r="N425" s="406">
        <v>0.36299999999999999</v>
      </c>
      <c r="O425" s="464">
        <v>0.26600000000000001</v>
      </c>
      <c r="P425" s="492">
        <v>46044</v>
      </c>
      <c r="Q425" s="451">
        <v>7.7</v>
      </c>
      <c r="R425" s="451">
        <v>0.214</v>
      </c>
      <c r="S425" s="451">
        <v>0.26700000000000002</v>
      </c>
      <c r="T425" s="537">
        <v>0.192</v>
      </c>
      <c r="U425" s="541">
        <v>46075</v>
      </c>
      <c r="V425" s="440">
        <v>0</v>
      </c>
      <c r="W425" s="440">
        <v>2.5579999999999998</v>
      </c>
      <c r="X425" s="531">
        <v>0.02</v>
      </c>
      <c r="Y425" s="568">
        <v>0</v>
      </c>
      <c r="Z425" s="449">
        <v>46103</v>
      </c>
      <c r="AA425" s="441">
        <v>0</v>
      </c>
      <c r="AB425" s="442">
        <v>1.2809999999999999</v>
      </c>
      <c r="AC425" s="442">
        <v>0.64</v>
      </c>
      <c r="AD425" s="455">
        <v>0.73399999999999999</v>
      </c>
      <c r="AE425" s="570"/>
      <c r="AF425" s="447"/>
      <c r="AG425" s="453"/>
      <c r="AH425" s="587"/>
      <c r="AI425" s="587"/>
      <c r="AJ425" s="443"/>
      <c r="AK425" s="444"/>
      <c r="AL425" s="445"/>
      <c r="AM425" s="445"/>
      <c r="AN425" s="445"/>
      <c r="AO425" s="446"/>
      <c r="AP425" s="447"/>
      <c r="AQ425" s="454"/>
      <c r="AR425" s="620"/>
      <c r="AS425" s="618"/>
      <c r="AT425" s="449"/>
      <c r="AU425" s="430"/>
      <c r="AV425" s="431"/>
      <c r="AW425" s="431"/>
      <c r="AX425" s="455"/>
      <c r="AY425" s="439"/>
      <c r="AZ425" s="381"/>
      <c r="BA425" s="381"/>
      <c r="BB425" s="383"/>
      <c r="BC425" s="383"/>
      <c r="BD425" s="449"/>
      <c r="BE425" s="430"/>
      <c r="BF425" s="441"/>
      <c r="BG425" s="441"/>
      <c r="BH425" s="624"/>
      <c r="BI425" s="379"/>
      <c r="BJ425" s="379"/>
      <c r="BK425" s="379"/>
      <c r="BL425" s="380"/>
      <c r="BM425" s="379"/>
      <c r="BN425" s="379"/>
      <c r="BO425" s="379"/>
      <c r="BP425" s="379"/>
      <c r="BQ425" s="379"/>
      <c r="BR425" s="379"/>
      <c r="BS425" s="379"/>
      <c r="BT425" s="379"/>
      <c r="BU425" s="379"/>
      <c r="BV425" s="379"/>
      <c r="BW425" s="379"/>
      <c r="BX425" s="379"/>
      <c r="BY425" s="379"/>
      <c r="BZ425" s="379"/>
      <c r="CA425" s="379"/>
      <c r="CB425" s="379"/>
      <c r="CC425" s="379"/>
      <c r="CD425" s="379"/>
      <c r="CE425" s="379"/>
      <c r="CF425" s="379"/>
      <c r="CG425" s="379"/>
      <c r="CH425" s="379"/>
      <c r="CI425" s="379"/>
      <c r="CJ425" s="379"/>
      <c r="CK425" s="379"/>
      <c r="CL425" s="379"/>
      <c r="CM425" s="379"/>
      <c r="CN425" s="379"/>
      <c r="CO425" s="379"/>
      <c r="CP425" s="379"/>
      <c r="CQ425" s="379"/>
      <c r="CR425" s="379"/>
      <c r="CS425" s="379"/>
      <c r="CT425" s="379"/>
      <c r="CU425" s="379"/>
      <c r="CV425" s="379"/>
      <c r="CW425" s="379"/>
      <c r="CX425" s="379"/>
      <c r="CY425" s="379"/>
      <c r="CZ425" s="379"/>
      <c r="DA425" s="379"/>
      <c r="DB425" s="379"/>
      <c r="DC425" s="379"/>
      <c r="DD425" s="379"/>
      <c r="DE425" s="379"/>
      <c r="DF425" s="379"/>
      <c r="DG425" s="379"/>
      <c r="DH425" s="379"/>
      <c r="DI425" s="379"/>
      <c r="DJ425" s="379"/>
      <c r="DK425" s="379"/>
      <c r="DL425" s="379"/>
      <c r="DM425" s="379"/>
      <c r="DN425" s="379"/>
      <c r="DO425" s="379"/>
      <c r="DP425" s="379"/>
      <c r="DQ425" s="379"/>
      <c r="DR425" s="379"/>
      <c r="DS425" s="379"/>
      <c r="DT425" s="379"/>
      <c r="DU425" s="379"/>
      <c r="DV425" s="379"/>
      <c r="DW425" s="379"/>
      <c r="DX425" s="379"/>
      <c r="DY425" s="379"/>
      <c r="DZ425" s="379"/>
      <c r="EA425" s="379"/>
      <c r="EB425" s="379"/>
      <c r="EC425" s="379"/>
      <c r="ED425" s="379"/>
      <c r="EE425" s="379"/>
      <c r="EF425" s="379"/>
      <c r="EG425" s="379"/>
      <c r="EH425" s="379"/>
      <c r="EI425" s="379"/>
      <c r="EJ425" s="379"/>
      <c r="EK425" s="379"/>
      <c r="EL425" s="379"/>
      <c r="EM425" s="379"/>
      <c r="EN425" s="379"/>
      <c r="EO425" s="379"/>
      <c r="EP425" s="379"/>
      <c r="EQ425" s="379"/>
      <c r="ER425" s="379"/>
      <c r="ES425" s="379"/>
      <c r="ET425" s="379"/>
      <c r="EU425" s="379"/>
      <c r="EV425" s="379"/>
      <c r="EW425" s="379"/>
      <c r="EX425" s="379"/>
      <c r="EY425" s="379"/>
      <c r="EZ425" s="379"/>
      <c r="FA425" s="379"/>
      <c r="FB425" s="379"/>
      <c r="FC425" s="379"/>
      <c r="FD425" s="379"/>
      <c r="FE425" s="379"/>
      <c r="FF425" s="379"/>
      <c r="FG425" s="379"/>
      <c r="FH425" s="379"/>
      <c r="FI425" s="379"/>
      <c r="FJ425" s="379"/>
      <c r="FK425" s="379"/>
      <c r="FL425" s="379"/>
      <c r="FM425" s="379"/>
      <c r="FN425" s="379"/>
      <c r="FO425" s="379"/>
      <c r="FP425" s="379"/>
      <c r="FQ425" s="379"/>
      <c r="FR425" s="379"/>
      <c r="FS425" s="379"/>
      <c r="FT425" s="379"/>
      <c r="FU425" s="379"/>
      <c r="FV425" s="379"/>
      <c r="FW425" s="379"/>
      <c r="FX425" s="379"/>
      <c r="FY425" s="379"/>
      <c r="FZ425" s="379"/>
      <c r="GA425" s="379"/>
      <c r="GB425" s="379"/>
      <c r="GC425" s="379"/>
      <c r="GD425" s="379"/>
      <c r="GE425" s="379"/>
      <c r="GF425" s="379"/>
      <c r="GG425" s="379"/>
      <c r="GH425" s="379"/>
      <c r="GI425" s="379"/>
      <c r="GJ425" s="379"/>
      <c r="GK425" s="379"/>
      <c r="GL425" s="379"/>
      <c r="GM425" s="379"/>
      <c r="GN425" s="379"/>
      <c r="GO425" s="379"/>
      <c r="GP425" s="379"/>
      <c r="GQ425" s="379"/>
      <c r="GR425" s="379"/>
      <c r="GS425" s="379"/>
      <c r="GT425" s="379"/>
      <c r="GU425" s="379"/>
      <c r="GV425" s="379"/>
      <c r="GW425" s="379"/>
      <c r="GX425" s="379"/>
      <c r="GY425" s="379"/>
      <c r="GZ425" s="379"/>
      <c r="HA425" s="379"/>
      <c r="HB425" s="379"/>
      <c r="HC425" s="379"/>
      <c r="HD425" s="379"/>
      <c r="HE425" s="379"/>
      <c r="HF425" s="379"/>
      <c r="HG425" s="379"/>
      <c r="HH425" s="379"/>
      <c r="HI425" s="379"/>
      <c r="HJ425" s="379"/>
      <c r="HK425" s="379"/>
      <c r="HL425" s="379"/>
      <c r="HM425" s="379"/>
      <c r="HN425" s="379"/>
      <c r="HO425" s="379"/>
      <c r="HP425" s="379"/>
      <c r="HQ425" s="379"/>
      <c r="HR425" s="379"/>
      <c r="HS425" s="379"/>
      <c r="HT425" s="379"/>
      <c r="HU425" s="379"/>
      <c r="HV425" s="379"/>
      <c r="HW425" s="379"/>
      <c r="HX425" s="379"/>
      <c r="HY425" s="379"/>
      <c r="HZ425" s="379"/>
      <c r="IA425" s="379"/>
      <c r="IB425" s="379"/>
      <c r="IC425" s="379"/>
      <c r="ID425" s="379"/>
      <c r="IE425" s="379"/>
      <c r="IF425" s="379"/>
      <c r="IG425" s="379"/>
      <c r="IH425" s="379"/>
      <c r="II425" s="379"/>
      <c r="IJ425" s="379"/>
      <c r="IK425" s="379"/>
      <c r="IL425" s="379"/>
      <c r="IM425" s="379"/>
      <c r="IN425" s="379"/>
      <c r="IO425" s="379"/>
      <c r="IP425" s="379"/>
      <c r="IQ425" s="379"/>
      <c r="IR425" s="379"/>
      <c r="IS425" s="379"/>
      <c r="IT425" s="379"/>
      <c r="IU425" s="379"/>
      <c r="IV425" s="379"/>
      <c r="IW425" s="379"/>
      <c r="IX425" s="379"/>
      <c r="IY425" s="379"/>
      <c r="IZ425" s="379"/>
      <c r="JA425" s="379"/>
      <c r="JB425" s="379"/>
      <c r="JC425" s="379"/>
      <c r="JD425" s="379"/>
      <c r="JE425" s="379"/>
      <c r="JF425" s="379"/>
      <c r="JG425" s="379"/>
      <c r="JH425" s="379"/>
      <c r="JI425" s="379"/>
      <c r="JJ425" s="379"/>
      <c r="JK425" s="379"/>
      <c r="JL425" s="379"/>
      <c r="JM425" s="379"/>
      <c r="JN425" s="379"/>
      <c r="JO425" s="379"/>
      <c r="JP425" s="379"/>
      <c r="JQ425" s="379"/>
      <c r="JR425" s="379"/>
      <c r="JS425" s="379"/>
      <c r="JT425" s="379"/>
      <c r="JU425" s="379"/>
      <c r="JV425" s="379"/>
      <c r="JW425" s="379"/>
      <c r="JX425" s="379"/>
      <c r="JY425" s="379"/>
      <c r="JZ425" s="379"/>
      <c r="KA425" s="379"/>
      <c r="KB425" s="379"/>
      <c r="KC425" s="379"/>
      <c r="KD425" s="379"/>
      <c r="KE425" s="379"/>
      <c r="KF425" s="379"/>
      <c r="KG425" s="379"/>
      <c r="KH425" s="379"/>
      <c r="KI425" s="379"/>
      <c r="KJ425" s="379"/>
      <c r="KK425" s="379"/>
      <c r="KL425" s="379"/>
      <c r="KM425" s="379"/>
      <c r="KN425" s="379"/>
      <c r="KO425" s="379"/>
      <c r="KP425" s="379"/>
      <c r="KQ425" s="379"/>
      <c r="KR425" s="379"/>
      <c r="KS425" s="379"/>
      <c r="KT425" s="379"/>
      <c r="KU425" s="379"/>
      <c r="KV425" s="379"/>
      <c r="KW425" s="379"/>
      <c r="KX425" s="379"/>
      <c r="KY425" s="379"/>
      <c r="KZ425" s="379"/>
      <c r="LA425" s="379"/>
      <c r="LB425" s="379"/>
      <c r="LC425" s="379"/>
      <c r="LD425" s="379"/>
      <c r="LE425" s="379"/>
      <c r="LF425" s="379"/>
      <c r="LG425" s="379"/>
      <c r="LH425" s="379"/>
      <c r="LI425" s="379"/>
      <c r="LJ425" s="379"/>
      <c r="LK425" s="379"/>
      <c r="LL425" s="379"/>
      <c r="LM425" s="379"/>
      <c r="LN425" s="379"/>
      <c r="LO425" s="379"/>
      <c r="LP425" s="379"/>
      <c r="LQ425" s="379"/>
      <c r="LR425" s="379"/>
      <c r="LS425" s="379"/>
      <c r="LT425" s="379"/>
      <c r="LU425" s="379"/>
      <c r="LV425" s="379"/>
      <c r="LW425" s="379"/>
      <c r="LX425" s="379"/>
      <c r="LY425" s="379"/>
      <c r="LZ425" s="379"/>
      <c r="MA425" s="379"/>
      <c r="MB425" s="379"/>
      <c r="MC425" s="379"/>
      <c r="MD425" s="379"/>
      <c r="ME425" s="379"/>
      <c r="MF425" s="379"/>
      <c r="MG425" s="379"/>
      <c r="MH425" s="379"/>
      <c r="MI425" s="379"/>
      <c r="MJ425" s="379"/>
      <c r="MK425" s="379"/>
      <c r="ML425" s="379"/>
      <c r="MM425" s="379"/>
      <c r="MN425" s="379"/>
      <c r="MO425" s="379"/>
      <c r="MP425" s="379"/>
      <c r="MQ425" s="379"/>
      <c r="MR425" s="379"/>
      <c r="MS425" s="379"/>
      <c r="MT425" s="379"/>
      <c r="MU425" s="379"/>
      <c r="MV425" s="379"/>
      <c r="MW425" s="379"/>
      <c r="MX425" s="379"/>
      <c r="MY425" s="379"/>
      <c r="MZ425" s="379"/>
      <c r="NA425" s="379"/>
      <c r="NB425" s="379"/>
      <c r="NC425" s="379"/>
      <c r="ND425" s="379"/>
      <c r="NE425" s="379"/>
      <c r="NF425" s="379"/>
      <c r="NG425" s="379"/>
      <c r="NH425" s="379"/>
      <c r="NI425" s="379"/>
      <c r="NJ425" s="379"/>
      <c r="NK425" s="379"/>
      <c r="NL425" s="379"/>
      <c r="NM425" s="379"/>
      <c r="NN425" s="379"/>
      <c r="NO425" s="379"/>
      <c r="NP425" s="379"/>
      <c r="NQ425" s="379"/>
      <c r="NR425" s="379"/>
      <c r="NS425" s="379"/>
      <c r="NT425" s="379"/>
      <c r="NU425" s="379"/>
      <c r="NV425" s="379"/>
      <c r="NW425" s="379"/>
      <c r="NX425" s="379"/>
      <c r="NY425" s="379"/>
      <c r="NZ425" s="379"/>
      <c r="OA425" s="379"/>
      <c r="OB425" s="379"/>
      <c r="OC425" s="379"/>
      <c r="OD425" s="379"/>
      <c r="OE425" s="379"/>
      <c r="OF425" s="379"/>
      <c r="OG425" s="379"/>
      <c r="OH425" s="379"/>
      <c r="OI425" s="379"/>
      <c r="OJ425" s="379"/>
      <c r="OK425" s="379"/>
      <c r="OL425" s="379"/>
      <c r="OM425" s="379"/>
      <c r="ON425" s="379"/>
      <c r="OO425" s="379"/>
      <c r="OP425" s="379"/>
      <c r="OQ425" s="379"/>
      <c r="OR425" s="379"/>
      <c r="OS425" s="379"/>
      <c r="OT425" s="379"/>
      <c r="OU425" s="379"/>
      <c r="OV425" s="379"/>
      <c r="OW425" s="379"/>
      <c r="OX425" s="379"/>
      <c r="OY425" s="379"/>
      <c r="OZ425" s="379"/>
      <c r="PA425" s="379"/>
      <c r="PB425" s="379"/>
      <c r="PC425" s="379"/>
      <c r="PD425" s="379"/>
      <c r="PE425" s="379"/>
      <c r="PF425" s="379"/>
      <c r="PG425" s="379"/>
      <c r="PH425" s="379"/>
      <c r="PI425" s="379"/>
      <c r="PJ425" s="379"/>
      <c r="PK425" s="379"/>
      <c r="PL425" s="379"/>
      <c r="PM425" s="379"/>
      <c r="PN425" s="379"/>
      <c r="PO425" s="379"/>
      <c r="PP425" s="379"/>
      <c r="PQ425" s="379"/>
      <c r="PR425" s="379"/>
      <c r="PS425" s="379"/>
      <c r="PT425" s="379"/>
      <c r="PU425" s="379"/>
      <c r="PV425" s="379"/>
      <c r="PW425" s="379"/>
      <c r="PX425" s="379"/>
      <c r="PY425" s="379"/>
      <c r="PZ425" s="379"/>
      <c r="QA425" s="379"/>
      <c r="QB425" s="379"/>
      <c r="QC425" s="379"/>
      <c r="QD425" s="379"/>
      <c r="QE425" s="379"/>
      <c r="QF425" s="379"/>
      <c r="QG425" s="379"/>
      <c r="QH425" s="379"/>
      <c r="QI425" s="379"/>
      <c r="QJ425" s="379"/>
      <c r="QK425" s="379"/>
      <c r="QL425" s="379"/>
      <c r="QM425" s="379"/>
      <c r="QN425" s="379"/>
      <c r="QO425" s="379"/>
      <c r="QP425" s="379"/>
      <c r="QQ425" s="379"/>
      <c r="QR425" s="379"/>
      <c r="QS425" s="379"/>
      <c r="QT425" s="379"/>
      <c r="QU425" s="379"/>
      <c r="QV425" s="379"/>
      <c r="QW425" s="379"/>
      <c r="QX425" s="379"/>
      <c r="QY425" s="379"/>
      <c r="QZ425" s="379"/>
      <c r="RA425" s="379"/>
      <c r="RB425" s="379"/>
      <c r="RC425" s="379"/>
      <c r="RD425" s="379"/>
      <c r="RE425" s="379"/>
      <c r="RF425" s="379"/>
      <c r="RG425" s="379"/>
      <c r="RH425" s="379"/>
      <c r="RI425" s="379"/>
      <c r="RJ425" s="379"/>
      <c r="RK425" s="379"/>
      <c r="RL425" s="379"/>
      <c r="RM425" s="379"/>
      <c r="RN425" s="379"/>
      <c r="RO425" s="379"/>
      <c r="RP425" s="379"/>
      <c r="RQ425" s="379"/>
      <c r="RR425" s="379"/>
      <c r="RS425" s="379"/>
      <c r="RT425" s="379"/>
      <c r="RU425" s="379"/>
      <c r="RV425" s="379"/>
      <c r="RW425" s="379"/>
      <c r="RX425" s="379"/>
      <c r="RY425" s="379"/>
      <c r="RZ425" s="379"/>
      <c r="SA425" s="379"/>
      <c r="SB425" s="379"/>
      <c r="SC425" s="379"/>
      <c r="SD425" s="379"/>
      <c r="SE425" s="379"/>
      <c r="SF425" s="379"/>
      <c r="SG425" s="379"/>
      <c r="SH425" s="379"/>
      <c r="SI425" s="379"/>
      <c r="SJ425" s="379"/>
      <c r="SK425" s="379"/>
      <c r="SL425" s="379"/>
      <c r="SM425" s="379"/>
      <c r="SN425" s="379"/>
      <c r="SO425" s="379"/>
      <c r="SP425" s="379"/>
      <c r="SQ425" s="379"/>
      <c r="SR425" s="379"/>
      <c r="SS425" s="379"/>
      <c r="ST425" s="379"/>
      <c r="SU425" s="379"/>
      <c r="SV425" s="379"/>
      <c r="SW425" s="379"/>
      <c r="SX425" s="379"/>
      <c r="SY425" s="379"/>
      <c r="SZ425" s="379"/>
      <c r="TA425" s="379"/>
      <c r="TB425" s="379"/>
      <c r="TC425" s="379"/>
      <c r="TD425" s="379"/>
      <c r="TE425" s="379"/>
      <c r="TF425" s="379"/>
      <c r="TG425" s="379"/>
      <c r="TH425" s="379"/>
      <c r="TI425" s="379"/>
      <c r="TJ425" s="379"/>
      <c r="TK425" s="379"/>
      <c r="TL425" s="379"/>
      <c r="TM425" s="379"/>
      <c r="TN425" s="379"/>
      <c r="TO425" s="379"/>
      <c r="TP425" s="379"/>
      <c r="TQ425" s="379"/>
      <c r="TR425" s="379"/>
      <c r="TS425" s="379"/>
      <c r="TT425" s="379"/>
      <c r="TU425" s="379"/>
      <c r="TV425" s="379"/>
      <c r="TW425" s="379"/>
      <c r="TX425" s="379"/>
      <c r="TY425" s="379"/>
      <c r="TZ425" s="379"/>
      <c r="UA425" s="379"/>
      <c r="UB425" s="379"/>
      <c r="UC425" s="379"/>
      <c r="UD425" s="379"/>
      <c r="UE425" s="379"/>
      <c r="UF425" s="379"/>
      <c r="UG425" s="379"/>
      <c r="UH425" s="379"/>
      <c r="UI425" s="379"/>
      <c r="UJ425" s="379"/>
      <c r="UK425" s="379"/>
      <c r="UL425" s="379"/>
      <c r="UM425" s="379"/>
      <c r="UN425" s="379"/>
      <c r="UO425" s="379"/>
      <c r="UP425" s="379"/>
      <c r="UQ425" s="379"/>
      <c r="UR425" s="379"/>
      <c r="US425" s="379"/>
      <c r="UT425" s="379"/>
      <c r="UU425" s="379"/>
      <c r="UV425" s="379"/>
      <c r="UW425" s="379"/>
      <c r="UX425" s="379"/>
      <c r="UY425" s="379"/>
      <c r="UZ425" s="379"/>
      <c r="VA425" s="379"/>
      <c r="VB425" s="379"/>
      <c r="VC425" s="379"/>
      <c r="VD425" s="379"/>
      <c r="VE425" s="379"/>
      <c r="VF425" s="379"/>
      <c r="VG425" s="379"/>
      <c r="VH425" s="379"/>
      <c r="VI425" s="379"/>
      <c r="VJ425" s="379"/>
      <c r="VK425" s="379"/>
      <c r="VL425" s="379"/>
      <c r="VM425" s="379"/>
      <c r="VN425" s="379"/>
      <c r="VO425" s="379"/>
      <c r="VP425" s="379"/>
      <c r="VQ425" s="379"/>
      <c r="VR425" s="379"/>
      <c r="VS425" s="379"/>
      <c r="VT425" s="379"/>
      <c r="VU425" s="379"/>
      <c r="VV425" s="379"/>
      <c r="VW425" s="379"/>
      <c r="VX425" s="379"/>
      <c r="VY425" s="379"/>
      <c r="VZ425" s="379"/>
      <c r="WA425" s="379"/>
      <c r="WB425" s="379"/>
      <c r="WC425" s="379"/>
      <c r="WD425" s="379"/>
      <c r="WE425" s="379"/>
      <c r="WF425" s="379"/>
      <c r="WG425" s="379"/>
      <c r="WH425" s="379"/>
      <c r="WI425" s="379"/>
      <c r="WJ425" s="379"/>
      <c r="WK425" s="379"/>
      <c r="WL425" s="379"/>
      <c r="WM425" s="379"/>
      <c r="WN425" s="379"/>
      <c r="WO425" s="379"/>
      <c r="WP425" s="379"/>
      <c r="WQ425" s="379"/>
      <c r="WR425" s="379"/>
      <c r="WS425" s="379"/>
      <c r="WT425" s="379"/>
      <c r="WU425" s="379"/>
      <c r="WV425" s="379"/>
      <c r="WW425" s="379"/>
      <c r="WX425" s="379"/>
      <c r="WY425" s="379"/>
      <c r="WZ425" s="379"/>
      <c r="XA425" s="379"/>
      <c r="XB425" s="379"/>
      <c r="XC425" s="379"/>
      <c r="XD425" s="379"/>
      <c r="XE425" s="379"/>
      <c r="XF425" s="379"/>
      <c r="XG425" s="379"/>
      <c r="XH425" s="379"/>
      <c r="XI425" s="379"/>
      <c r="XJ425" s="379"/>
      <c r="XK425" s="379"/>
      <c r="XL425" s="379"/>
      <c r="XM425" s="379"/>
      <c r="XN425" s="379"/>
      <c r="XO425" s="379"/>
      <c r="XP425" s="379"/>
      <c r="XQ425" s="379"/>
      <c r="XR425" s="379"/>
      <c r="XS425" s="379"/>
      <c r="XT425" s="379"/>
      <c r="XU425" s="379"/>
      <c r="XV425" s="379"/>
      <c r="XW425" s="379"/>
      <c r="XX425" s="379"/>
      <c r="XY425" s="379"/>
      <c r="XZ425" s="379"/>
      <c r="YA425" s="379"/>
      <c r="YB425" s="379"/>
      <c r="YC425" s="379"/>
      <c r="YD425" s="379"/>
      <c r="YE425" s="379"/>
      <c r="YF425" s="379"/>
      <c r="YG425" s="379"/>
      <c r="YH425" s="379"/>
      <c r="YI425" s="379"/>
      <c r="YJ425" s="379"/>
      <c r="YK425" s="379"/>
      <c r="YL425" s="379"/>
      <c r="YM425" s="379"/>
      <c r="YN425" s="379"/>
      <c r="YO425" s="379"/>
      <c r="YP425" s="379"/>
      <c r="YQ425" s="379"/>
      <c r="YR425" s="379"/>
      <c r="YS425" s="379"/>
      <c r="YT425" s="379"/>
      <c r="YU425" s="379"/>
      <c r="YV425" s="379"/>
      <c r="YW425" s="379"/>
      <c r="YX425" s="379"/>
      <c r="YY425" s="379"/>
      <c r="YZ425" s="379"/>
      <c r="ZA425" s="379"/>
      <c r="ZB425" s="379"/>
      <c r="ZC425" s="379"/>
      <c r="ZD425" s="379"/>
      <c r="ZE425" s="379"/>
      <c r="ZF425" s="379"/>
      <c r="ZG425" s="379"/>
      <c r="ZH425" s="379"/>
      <c r="ZI425" s="379"/>
      <c r="ZJ425" s="379"/>
      <c r="ZK425" s="379"/>
      <c r="ZL425" s="379"/>
      <c r="ZM425" s="379"/>
      <c r="ZN425" s="379"/>
      <c r="ZO425" s="379"/>
      <c r="ZP425" s="379"/>
      <c r="ZQ425" s="379"/>
      <c r="ZR425" s="379"/>
      <c r="ZS425" s="379"/>
      <c r="ZT425" s="379"/>
      <c r="ZU425" s="379"/>
      <c r="ZV425" s="379"/>
      <c r="ZW425" s="379"/>
      <c r="ZX425" s="379"/>
      <c r="ZY425" s="379"/>
      <c r="ZZ425" s="379"/>
      <c r="AAA425" s="379"/>
      <c r="AAB425" s="379"/>
      <c r="AAC425" s="379"/>
      <c r="AAD425" s="379"/>
      <c r="AAE425" s="379"/>
      <c r="AAF425" s="379"/>
      <c r="AAG425" s="379"/>
      <c r="AAH425" s="379"/>
      <c r="AAI425" s="379"/>
      <c r="AAJ425" s="379"/>
      <c r="AAK425" s="379"/>
      <c r="AAL425" s="379"/>
      <c r="AAM425" s="379"/>
      <c r="AAN425" s="379"/>
      <c r="AAO425" s="379"/>
      <c r="AAP425" s="379"/>
      <c r="AAQ425" s="379"/>
      <c r="AAR425" s="379"/>
      <c r="AAS425" s="379"/>
      <c r="AAT425" s="379"/>
      <c r="AAU425" s="379"/>
      <c r="AAV425" s="379"/>
      <c r="AAW425" s="379"/>
      <c r="AAX425" s="379"/>
      <c r="AAY425" s="379"/>
      <c r="AAZ425" s="379"/>
      <c r="ABA425" s="379"/>
      <c r="ABB425" s="379"/>
      <c r="ABC425" s="379"/>
      <c r="ABD425" s="379"/>
      <c r="ABE425" s="379"/>
      <c r="ABF425" s="379"/>
      <c r="ABG425" s="379"/>
      <c r="ABH425" s="379"/>
      <c r="ABI425" s="379"/>
      <c r="ABJ425" s="379"/>
      <c r="ABK425" s="379"/>
      <c r="ABL425" s="379"/>
      <c r="ABM425" s="379"/>
      <c r="ABN425" s="379"/>
      <c r="ABO425" s="379"/>
      <c r="ABP425" s="379"/>
      <c r="ABQ425" s="379"/>
      <c r="ABR425" s="379"/>
      <c r="ABS425" s="379"/>
      <c r="ABT425" s="379"/>
      <c r="ABU425" s="379"/>
      <c r="ABV425" s="379"/>
      <c r="ABW425" s="379"/>
      <c r="ABX425" s="379"/>
      <c r="ABY425" s="379"/>
      <c r="ABZ425" s="379"/>
      <c r="ACA425" s="379"/>
      <c r="ACB425" s="379"/>
      <c r="ACC425" s="379"/>
      <c r="ACD425" s="379"/>
      <c r="ACE425" s="379"/>
      <c r="ACF425" s="379"/>
      <c r="ACG425" s="379"/>
      <c r="ACH425" s="379"/>
      <c r="ACI425" s="379"/>
      <c r="ACJ425" s="379"/>
      <c r="ACK425" s="379"/>
      <c r="ACL425" s="379"/>
      <c r="ACM425" s="379"/>
      <c r="ACN425" s="379"/>
      <c r="ACO425" s="379"/>
      <c r="ACP425" s="379"/>
      <c r="ACQ425" s="379"/>
      <c r="ACR425" s="379"/>
      <c r="ACS425" s="379"/>
      <c r="ACT425" s="379"/>
      <c r="ACU425" s="379"/>
      <c r="ACV425" s="379"/>
      <c r="ACW425" s="379"/>
      <c r="ACX425" s="379"/>
      <c r="ACY425" s="379"/>
      <c r="ACZ425" s="379"/>
      <c r="ADA425" s="379"/>
      <c r="ADB425" s="379"/>
      <c r="ADC425" s="379"/>
      <c r="ADD425" s="379"/>
      <c r="ADE425" s="379"/>
      <c r="ADF425" s="379"/>
      <c r="ADG425" s="379"/>
      <c r="ADH425" s="379"/>
      <c r="ADI425" s="379"/>
      <c r="ADJ425" s="379"/>
      <c r="ADK425" s="379"/>
      <c r="ADL425" s="379"/>
      <c r="ADM425" s="379"/>
      <c r="ADN425" s="379"/>
      <c r="ADO425" s="379"/>
      <c r="ADP425" s="379"/>
      <c r="ADQ425" s="379"/>
      <c r="ADR425" s="379"/>
      <c r="ADS425" s="379"/>
      <c r="ADT425" s="379"/>
      <c r="ADU425" s="379"/>
      <c r="ADV425" s="379"/>
      <c r="ADW425" s="379"/>
      <c r="ADX425" s="379"/>
      <c r="ADY425" s="379"/>
      <c r="ADZ425" s="379"/>
      <c r="AEA425" s="379"/>
      <c r="AEB425" s="379"/>
      <c r="AEC425" s="379"/>
      <c r="AED425" s="379"/>
      <c r="AEE425" s="379"/>
      <c r="AEF425" s="379"/>
      <c r="AEG425" s="379"/>
      <c r="AEH425" s="379"/>
      <c r="AEI425" s="379"/>
      <c r="AEJ425" s="379"/>
      <c r="AEK425" s="379"/>
      <c r="AEL425" s="379"/>
      <c r="AEM425" s="379"/>
      <c r="AEN425" s="379"/>
      <c r="AEO425" s="379"/>
      <c r="AEP425" s="379"/>
      <c r="AEQ425" s="379"/>
      <c r="AER425" s="379"/>
      <c r="AES425" s="379"/>
      <c r="AET425" s="379"/>
      <c r="AEU425" s="379"/>
      <c r="AEV425" s="379"/>
      <c r="AEW425" s="379"/>
      <c r="AEX425" s="379"/>
      <c r="AEY425" s="379"/>
      <c r="AEZ425" s="379"/>
      <c r="AFA425" s="379"/>
      <c r="AFB425" s="379"/>
      <c r="AFC425" s="379"/>
      <c r="AFD425" s="379"/>
      <c r="AFE425" s="379"/>
      <c r="AFF425" s="379"/>
      <c r="AFG425" s="379"/>
      <c r="AFH425" s="379"/>
      <c r="AFI425" s="379"/>
      <c r="AFJ425" s="379"/>
      <c r="AFK425" s="379"/>
      <c r="AFL425" s="379"/>
      <c r="AFM425" s="379"/>
      <c r="AFN425" s="379"/>
      <c r="AFO425" s="379"/>
      <c r="AFP425" s="379"/>
      <c r="AFQ425" s="379"/>
      <c r="AFR425" s="379"/>
      <c r="AFS425" s="379"/>
      <c r="AFT425" s="379"/>
      <c r="AFU425" s="379"/>
      <c r="AFV425" s="379"/>
      <c r="AFW425" s="379"/>
      <c r="AFX425" s="379"/>
      <c r="AFY425" s="379"/>
      <c r="AFZ425" s="379"/>
      <c r="AGA425" s="379"/>
      <c r="AGB425" s="379"/>
      <c r="AGC425" s="379"/>
      <c r="AGD425" s="379"/>
      <c r="AGE425" s="379"/>
      <c r="AGF425" s="379"/>
      <c r="AGG425" s="379"/>
      <c r="AGH425" s="379"/>
      <c r="AGI425" s="379"/>
      <c r="AGJ425" s="379"/>
      <c r="AGK425" s="379"/>
      <c r="AGL425" s="379"/>
      <c r="AGM425" s="379"/>
      <c r="AGN425" s="379"/>
      <c r="AGO425" s="379"/>
      <c r="AGP425" s="379"/>
      <c r="AGQ425" s="379"/>
      <c r="AGR425" s="379"/>
      <c r="AGS425" s="379"/>
      <c r="AGT425" s="379"/>
      <c r="AGU425" s="379"/>
      <c r="AGV425" s="379"/>
      <c r="AGW425" s="379"/>
      <c r="AGX425" s="379"/>
      <c r="AGY425" s="379"/>
      <c r="AGZ425" s="379"/>
      <c r="AHA425" s="379"/>
      <c r="AHB425" s="379"/>
      <c r="AHC425" s="379"/>
      <c r="AHD425" s="379"/>
      <c r="AHE425" s="379"/>
      <c r="AHF425" s="379"/>
      <c r="AHG425" s="379"/>
      <c r="AHH425" s="379"/>
      <c r="AHI425" s="379"/>
      <c r="AHJ425" s="379"/>
      <c r="AHK425" s="379"/>
      <c r="AHL425" s="379"/>
      <c r="AHM425" s="379"/>
      <c r="AHN425" s="379"/>
      <c r="AHO425" s="379"/>
      <c r="AHP425" s="379"/>
      <c r="AHQ425" s="379"/>
      <c r="AHR425" s="379"/>
      <c r="AHS425" s="379"/>
      <c r="AHT425" s="379"/>
      <c r="AHU425" s="379"/>
      <c r="AHV425" s="379"/>
      <c r="AHW425" s="379"/>
      <c r="AHX425" s="379"/>
      <c r="AHY425" s="379"/>
      <c r="AHZ425" s="379"/>
      <c r="AIA425" s="379"/>
      <c r="AIB425" s="379"/>
      <c r="AIC425" s="379"/>
      <c r="AID425" s="379"/>
      <c r="AIE425" s="379"/>
      <c r="AIF425" s="379"/>
      <c r="AIG425" s="379"/>
      <c r="AIH425" s="379"/>
      <c r="AII425" s="379"/>
      <c r="AIJ425" s="379"/>
      <c r="AIK425" s="379"/>
      <c r="AIL425" s="379"/>
      <c r="AIM425" s="379"/>
      <c r="AIN425" s="379"/>
      <c r="AIO425" s="379"/>
      <c r="AIP425" s="379"/>
      <c r="AIQ425" s="379"/>
      <c r="AIR425" s="379"/>
      <c r="AIS425" s="379"/>
      <c r="AIT425" s="379"/>
      <c r="AIU425" s="379"/>
      <c r="AIV425" s="379"/>
      <c r="AIW425" s="379"/>
      <c r="AIX425" s="379"/>
      <c r="AIY425" s="379"/>
      <c r="AIZ425" s="379"/>
      <c r="AJA425" s="379"/>
      <c r="AJB425" s="379"/>
      <c r="AJC425" s="379"/>
      <c r="AJD425" s="379"/>
      <c r="AJE425" s="379"/>
      <c r="AJF425" s="379"/>
      <c r="AJG425" s="379"/>
      <c r="AJH425" s="379"/>
      <c r="AJI425" s="379"/>
      <c r="AJJ425" s="379"/>
      <c r="AJK425" s="379"/>
      <c r="AJL425" s="379"/>
      <c r="AJM425" s="379"/>
      <c r="AJN425" s="379"/>
      <c r="AJO425" s="379"/>
      <c r="AJP425" s="379"/>
      <c r="AJQ425" s="379"/>
      <c r="AJR425" s="379"/>
      <c r="AJS425" s="379"/>
      <c r="AJT425" s="379"/>
      <c r="AJU425" s="379"/>
      <c r="AJV425" s="379"/>
      <c r="AJW425" s="379"/>
      <c r="AJX425" s="379"/>
      <c r="AJY425" s="379"/>
      <c r="AJZ425" s="379"/>
      <c r="AKA425" s="379"/>
      <c r="AKB425" s="379"/>
      <c r="AKC425" s="379"/>
      <c r="AKD425" s="379"/>
      <c r="AKE425" s="379"/>
      <c r="AKF425" s="379"/>
      <c r="AKG425" s="379"/>
      <c r="AKH425" s="379"/>
      <c r="AKI425" s="379"/>
      <c r="AKJ425" s="379"/>
      <c r="AKK425" s="379"/>
      <c r="AKL425" s="379"/>
      <c r="AKM425" s="379"/>
      <c r="AKN425" s="379"/>
      <c r="AKO425" s="379"/>
      <c r="AKP425" s="379"/>
      <c r="AKQ425" s="379"/>
      <c r="AKR425" s="379"/>
      <c r="AKS425" s="379"/>
      <c r="AKT425" s="379"/>
      <c r="AKU425" s="379"/>
      <c r="AKV425" s="379"/>
      <c r="AKW425" s="379"/>
      <c r="AKX425" s="379"/>
      <c r="AKY425" s="379"/>
      <c r="AKZ425" s="379"/>
      <c r="ALA425" s="379"/>
      <c r="ALB425" s="379"/>
      <c r="ALC425" s="379"/>
      <c r="ALD425" s="379"/>
      <c r="ALE425" s="379"/>
      <c r="ALF425" s="379"/>
      <c r="ALG425" s="379"/>
      <c r="ALH425" s="379"/>
      <c r="ALI425" s="379"/>
      <c r="ALJ425" s="379"/>
      <c r="ALK425" s="379"/>
      <c r="ALL425" s="379"/>
      <c r="ALM425" s="379"/>
      <c r="ALN425" s="379"/>
      <c r="ALO425" s="379"/>
      <c r="ALP425" s="379"/>
      <c r="ALQ425" s="379"/>
      <c r="ALR425" s="379"/>
      <c r="ALS425" s="379"/>
      <c r="ALT425" s="379"/>
      <c r="ALU425" s="379"/>
      <c r="ALV425" s="379"/>
      <c r="ALW425" s="379"/>
      <c r="ALX425" s="379"/>
      <c r="ALY425" s="379"/>
      <c r="ALZ425" s="379"/>
      <c r="AMA425" s="379"/>
      <c r="AMB425" s="379"/>
      <c r="AMC425" s="379"/>
      <c r="AMD425" s="379"/>
      <c r="AME425" s="379"/>
      <c r="AMF425" s="379"/>
      <c r="AMG425" s="379"/>
      <c r="AMH425" s="379"/>
      <c r="AMI425" s="379"/>
      <c r="AMJ425" s="379"/>
      <c r="AMK425" s="379"/>
      <c r="AML425" s="379"/>
      <c r="AMM425" s="379"/>
      <c r="AMN425" s="379"/>
      <c r="AMO425" s="379"/>
      <c r="AMP425" s="379"/>
      <c r="AMQ425" s="379"/>
      <c r="AMR425" s="379"/>
      <c r="AMS425" s="379"/>
      <c r="AMT425" s="379"/>
      <c r="AMU425" s="379"/>
      <c r="AMV425" s="379"/>
      <c r="AMW425" s="379"/>
      <c r="AMX425" s="379"/>
      <c r="AMY425" s="379"/>
      <c r="AMZ425" s="379"/>
      <c r="ANA425" s="379"/>
      <c r="ANB425" s="379"/>
      <c r="ANC425" s="379"/>
      <c r="AND425" s="379"/>
      <c r="ANE425" s="379"/>
      <c r="ANF425" s="379"/>
      <c r="ANG425" s="379"/>
      <c r="ANH425" s="379"/>
    </row>
    <row r="426" spans="1:1048" s="343" customFormat="1" ht="13.2" x14ac:dyDescent="0.25">
      <c r="A426" s="375">
        <v>45953</v>
      </c>
      <c r="B426" s="373">
        <v>0</v>
      </c>
      <c r="C426" s="373">
        <v>0.17199999999999999</v>
      </c>
      <c r="D426" s="387">
        <v>5.8999999999999997E-2</v>
      </c>
      <c r="E426" s="468">
        <v>0.06</v>
      </c>
      <c r="F426" s="479">
        <v>45984</v>
      </c>
      <c r="G426" s="476">
        <v>0</v>
      </c>
      <c r="H426" s="476">
        <v>0.21</v>
      </c>
      <c r="I426" s="476">
        <v>0.154</v>
      </c>
      <c r="J426" s="488">
        <v>0.154</v>
      </c>
      <c r="K426" s="408">
        <v>46014</v>
      </c>
      <c r="L426" s="406">
        <v>3.5</v>
      </c>
      <c r="M426" s="406">
        <v>0.17699999999999999</v>
      </c>
      <c r="N426" s="406">
        <v>0.35</v>
      </c>
      <c r="O426" s="464">
        <v>0.27100000000000002</v>
      </c>
      <c r="P426" s="492">
        <v>46045</v>
      </c>
      <c r="Q426" s="451">
        <v>13.9</v>
      </c>
      <c r="R426" s="451">
        <v>0.39400000000000002</v>
      </c>
      <c r="S426" s="451">
        <v>0.23599999999999999</v>
      </c>
      <c r="T426" s="537">
        <v>0.29299999999999998</v>
      </c>
      <c r="U426" s="541">
        <v>46076</v>
      </c>
      <c r="V426" s="440">
        <v>0</v>
      </c>
      <c r="W426" s="440">
        <v>2.2770000000000001</v>
      </c>
      <c r="X426" s="531">
        <v>3.1E-2</v>
      </c>
      <c r="Y426" s="568">
        <v>0</v>
      </c>
      <c r="Z426" s="438">
        <v>46104</v>
      </c>
      <c r="AA426" s="441">
        <v>0</v>
      </c>
      <c r="AB426" s="442">
        <v>1.2809999999999999</v>
      </c>
      <c r="AC426" s="442">
        <v>0.65300000000000002</v>
      </c>
      <c r="AD426" s="455">
        <v>0.753</v>
      </c>
      <c r="AE426" s="570"/>
      <c r="AF426" s="447"/>
      <c r="AG426" s="453"/>
      <c r="AH426" s="587"/>
      <c r="AI426" s="587"/>
      <c r="AJ426" s="443"/>
      <c r="AK426" s="444"/>
      <c r="AL426" s="445"/>
      <c r="AM426" s="445"/>
      <c r="AN426" s="445"/>
      <c r="AO426" s="446"/>
      <c r="AP426" s="447"/>
      <c r="AQ426" s="454"/>
      <c r="AR426" s="620"/>
      <c r="AS426" s="618"/>
      <c r="AT426" s="449"/>
      <c r="AU426" s="430"/>
      <c r="AV426" s="431"/>
      <c r="AW426" s="431"/>
      <c r="AX426" s="455"/>
      <c r="AY426" s="439"/>
      <c r="AZ426" s="381"/>
      <c r="BA426" s="381"/>
      <c r="BB426" s="383"/>
      <c r="BC426" s="383"/>
      <c r="BD426" s="449"/>
      <c r="BE426" s="430"/>
      <c r="BF426" s="441"/>
      <c r="BG426" s="441"/>
      <c r="BH426" s="624"/>
      <c r="BI426" s="379"/>
      <c r="BJ426" s="379"/>
      <c r="BK426" s="379"/>
      <c r="BL426" s="380"/>
      <c r="BM426" s="379"/>
      <c r="BN426" s="379"/>
      <c r="BO426" s="379"/>
      <c r="BP426" s="379"/>
      <c r="BQ426" s="379"/>
      <c r="BR426" s="379"/>
      <c r="BS426" s="379"/>
      <c r="BT426" s="379"/>
      <c r="BU426" s="379"/>
      <c r="BV426" s="379"/>
      <c r="BW426" s="379"/>
      <c r="BX426" s="379"/>
      <c r="BY426" s="379"/>
      <c r="BZ426" s="379"/>
      <c r="CA426" s="379"/>
      <c r="CB426" s="379"/>
      <c r="CC426" s="379"/>
      <c r="CD426" s="379"/>
      <c r="CE426" s="379"/>
      <c r="CF426" s="379"/>
      <c r="CG426" s="379"/>
      <c r="CH426" s="379"/>
      <c r="CI426" s="379"/>
      <c r="CJ426" s="379"/>
      <c r="CK426" s="379"/>
      <c r="CL426" s="379"/>
      <c r="CM426" s="379"/>
      <c r="CN426" s="379"/>
      <c r="CO426" s="379"/>
      <c r="CP426" s="379"/>
      <c r="CQ426" s="379"/>
      <c r="CR426" s="379"/>
      <c r="CS426" s="379"/>
      <c r="CT426" s="379"/>
      <c r="CU426" s="379"/>
      <c r="CV426" s="379"/>
      <c r="CW426" s="379"/>
      <c r="CX426" s="379"/>
      <c r="CY426" s="379"/>
      <c r="CZ426" s="379"/>
      <c r="DA426" s="379"/>
      <c r="DB426" s="379"/>
      <c r="DC426" s="379"/>
      <c r="DD426" s="379"/>
      <c r="DE426" s="379"/>
      <c r="DF426" s="379"/>
      <c r="DG426" s="379"/>
      <c r="DH426" s="379"/>
      <c r="DI426" s="379"/>
      <c r="DJ426" s="379"/>
      <c r="DK426" s="379"/>
      <c r="DL426" s="379"/>
      <c r="DM426" s="379"/>
      <c r="DN426" s="379"/>
      <c r="DO426" s="379"/>
      <c r="DP426" s="379"/>
      <c r="DQ426" s="379"/>
      <c r="DR426" s="379"/>
      <c r="DS426" s="379"/>
      <c r="DT426" s="379"/>
      <c r="DU426" s="379"/>
      <c r="DV426" s="379"/>
      <c r="DW426" s="379"/>
      <c r="DX426" s="379"/>
      <c r="DY426" s="379"/>
      <c r="DZ426" s="379"/>
      <c r="EA426" s="379"/>
      <c r="EB426" s="379"/>
      <c r="EC426" s="379"/>
      <c r="ED426" s="379"/>
      <c r="EE426" s="379"/>
      <c r="EF426" s="379"/>
      <c r="EG426" s="379"/>
      <c r="EH426" s="379"/>
      <c r="EI426" s="379"/>
      <c r="EJ426" s="379"/>
      <c r="EK426" s="379"/>
      <c r="EL426" s="379"/>
      <c r="EM426" s="379"/>
      <c r="EN426" s="379"/>
      <c r="EO426" s="379"/>
      <c r="EP426" s="379"/>
      <c r="EQ426" s="379"/>
      <c r="ER426" s="379"/>
      <c r="ES426" s="379"/>
      <c r="ET426" s="379"/>
      <c r="EU426" s="379"/>
      <c r="EV426" s="379"/>
      <c r="EW426" s="379"/>
      <c r="EX426" s="379"/>
      <c r="EY426" s="379"/>
      <c r="EZ426" s="379"/>
      <c r="FA426" s="379"/>
      <c r="FB426" s="379"/>
      <c r="FC426" s="379"/>
      <c r="FD426" s="379"/>
      <c r="FE426" s="379"/>
      <c r="FF426" s="379"/>
      <c r="FG426" s="379"/>
      <c r="FH426" s="379"/>
      <c r="FI426" s="379"/>
      <c r="FJ426" s="379"/>
      <c r="FK426" s="379"/>
      <c r="FL426" s="379"/>
      <c r="FM426" s="379"/>
      <c r="FN426" s="379"/>
      <c r="FO426" s="379"/>
      <c r="FP426" s="379"/>
      <c r="FQ426" s="379"/>
      <c r="FR426" s="379"/>
      <c r="FS426" s="379"/>
      <c r="FT426" s="379"/>
      <c r="FU426" s="379"/>
      <c r="FV426" s="379"/>
      <c r="FW426" s="379"/>
      <c r="FX426" s="379"/>
      <c r="FY426" s="379"/>
      <c r="FZ426" s="379"/>
      <c r="GA426" s="379"/>
      <c r="GB426" s="379"/>
      <c r="GC426" s="379"/>
      <c r="GD426" s="379"/>
      <c r="GE426" s="379"/>
      <c r="GF426" s="379"/>
      <c r="GG426" s="379"/>
      <c r="GH426" s="379"/>
      <c r="GI426" s="379"/>
      <c r="GJ426" s="379"/>
      <c r="GK426" s="379"/>
      <c r="GL426" s="379"/>
      <c r="GM426" s="379"/>
      <c r="GN426" s="379"/>
      <c r="GO426" s="379"/>
      <c r="GP426" s="379"/>
      <c r="GQ426" s="379"/>
      <c r="GR426" s="379"/>
      <c r="GS426" s="379"/>
      <c r="GT426" s="379"/>
      <c r="GU426" s="379"/>
      <c r="GV426" s="379"/>
      <c r="GW426" s="379"/>
      <c r="GX426" s="379"/>
      <c r="GY426" s="379"/>
      <c r="GZ426" s="379"/>
      <c r="HA426" s="379"/>
      <c r="HB426" s="379"/>
      <c r="HC426" s="379"/>
      <c r="HD426" s="379"/>
      <c r="HE426" s="379"/>
      <c r="HF426" s="379"/>
      <c r="HG426" s="379"/>
      <c r="HH426" s="379"/>
      <c r="HI426" s="379"/>
      <c r="HJ426" s="379"/>
      <c r="HK426" s="379"/>
      <c r="HL426" s="379"/>
      <c r="HM426" s="379"/>
      <c r="HN426" s="379"/>
      <c r="HO426" s="379"/>
      <c r="HP426" s="379"/>
      <c r="HQ426" s="379"/>
      <c r="HR426" s="379"/>
      <c r="HS426" s="379"/>
      <c r="HT426" s="379"/>
      <c r="HU426" s="379"/>
      <c r="HV426" s="379"/>
      <c r="HW426" s="379"/>
      <c r="HX426" s="379"/>
      <c r="HY426" s="379"/>
      <c r="HZ426" s="379"/>
      <c r="IA426" s="379"/>
      <c r="IB426" s="379"/>
      <c r="IC426" s="379"/>
      <c r="ID426" s="379"/>
      <c r="IE426" s="379"/>
      <c r="IF426" s="379"/>
      <c r="IG426" s="379"/>
      <c r="IH426" s="379"/>
      <c r="II426" s="379"/>
      <c r="IJ426" s="379"/>
      <c r="IK426" s="379"/>
      <c r="IL426" s="379"/>
      <c r="IM426" s="379"/>
      <c r="IN426" s="379"/>
      <c r="IO426" s="379"/>
      <c r="IP426" s="379"/>
      <c r="IQ426" s="379"/>
      <c r="IR426" s="379"/>
      <c r="IS426" s="379"/>
      <c r="IT426" s="379"/>
      <c r="IU426" s="379"/>
      <c r="IV426" s="379"/>
      <c r="IW426" s="379"/>
      <c r="IX426" s="379"/>
      <c r="IY426" s="379"/>
      <c r="IZ426" s="379"/>
      <c r="JA426" s="379"/>
      <c r="JB426" s="379"/>
      <c r="JC426" s="379"/>
      <c r="JD426" s="379"/>
      <c r="JE426" s="379"/>
      <c r="JF426" s="379"/>
      <c r="JG426" s="379"/>
      <c r="JH426" s="379"/>
      <c r="JI426" s="379"/>
      <c r="JJ426" s="379"/>
      <c r="JK426" s="379"/>
      <c r="JL426" s="379"/>
      <c r="JM426" s="379"/>
      <c r="JN426" s="379"/>
      <c r="JO426" s="379"/>
      <c r="JP426" s="379"/>
      <c r="JQ426" s="379"/>
      <c r="JR426" s="379"/>
      <c r="JS426" s="379"/>
      <c r="JT426" s="379"/>
      <c r="JU426" s="379"/>
      <c r="JV426" s="379"/>
      <c r="JW426" s="379"/>
      <c r="JX426" s="379"/>
      <c r="JY426" s="379"/>
      <c r="JZ426" s="379"/>
      <c r="KA426" s="379"/>
      <c r="KB426" s="379"/>
      <c r="KC426" s="379"/>
      <c r="KD426" s="379"/>
      <c r="KE426" s="379"/>
      <c r="KF426" s="379"/>
      <c r="KG426" s="379"/>
      <c r="KH426" s="379"/>
      <c r="KI426" s="379"/>
      <c r="KJ426" s="379"/>
      <c r="KK426" s="379"/>
      <c r="KL426" s="379"/>
      <c r="KM426" s="379"/>
      <c r="KN426" s="379"/>
      <c r="KO426" s="379"/>
      <c r="KP426" s="379"/>
      <c r="KQ426" s="379"/>
      <c r="KR426" s="379"/>
      <c r="KS426" s="379"/>
      <c r="KT426" s="379"/>
      <c r="KU426" s="379"/>
      <c r="KV426" s="379"/>
      <c r="KW426" s="379"/>
      <c r="KX426" s="379"/>
      <c r="KY426" s="379"/>
      <c r="KZ426" s="379"/>
      <c r="LA426" s="379"/>
      <c r="LB426" s="379"/>
      <c r="LC426" s="379"/>
      <c r="LD426" s="379"/>
      <c r="LE426" s="379"/>
      <c r="LF426" s="379"/>
      <c r="LG426" s="379"/>
      <c r="LH426" s="379"/>
      <c r="LI426" s="379"/>
      <c r="LJ426" s="379"/>
      <c r="LK426" s="379"/>
      <c r="LL426" s="379"/>
      <c r="LM426" s="379"/>
      <c r="LN426" s="379"/>
      <c r="LO426" s="379"/>
      <c r="LP426" s="379"/>
      <c r="LQ426" s="379"/>
      <c r="LR426" s="379"/>
      <c r="LS426" s="379"/>
      <c r="LT426" s="379"/>
      <c r="LU426" s="379"/>
      <c r="LV426" s="379"/>
      <c r="LW426" s="379"/>
      <c r="LX426" s="379"/>
      <c r="LY426" s="379"/>
      <c r="LZ426" s="379"/>
      <c r="MA426" s="379"/>
      <c r="MB426" s="379"/>
      <c r="MC426" s="379"/>
      <c r="MD426" s="379"/>
      <c r="ME426" s="379"/>
      <c r="MF426" s="379"/>
      <c r="MG426" s="379"/>
      <c r="MH426" s="379"/>
      <c r="MI426" s="379"/>
      <c r="MJ426" s="379"/>
      <c r="MK426" s="379"/>
      <c r="ML426" s="379"/>
      <c r="MM426" s="379"/>
      <c r="MN426" s="379"/>
      <c r="MO426" s="379"/>
      <c r="MP426" s="379"/>
      <c r="MQ426" s="379"/>
      <c r="MR426" s="379"/>
      <c r="MS426" s="379"/>
      <c r="MT426" s="379"/>
      <c r="MU426" s="379"/>
      <c r="MV426" s="379"/>
      <c r="MW426" s="379"/>
      <c r="MX426" s="379"/>
      <c r="MY426" s="379"/>
      <c r="MZ426" s="379"/>
      <c r="NA426" s="379"/>
      <c r="NB426" s="379"/>
      <c r="NC426" s="379"/>
      <c r="ND426" s="379"/>
      <c r="NE426" s="379"/>
      <c r="NF426" s="379"/>
      <c r="NG426" s="379"/>
      <c r="NH426" s="379"/>
      <c r="NI426" s="379"/>
      <c r="NJ426" s="379"/>
      <c r="NK426" s="379"/>
      <c r="NL426" s="379"/>
      <c r="NM426" s="379"/>
      <c r="NN426" s="379"/>
      <c r="NO426" s="379"/>
      <c r="NP426" s="379"/>
      <c r="NQ426" s="379"/>
      <c r="NR426" s="379"/>
      <c r="NS426" s="379"/>
      <c r="NT426" s="379"/>
      <c r="NU426" s="379"/>
      <c r="NV426" s="379"/>
      <c r="NW426" s="379"/>
      <c r="NX426" s="379"/>
      <c r="NY426" s="379"/>
      <c r="NZ426" s="379"/>
      <c r="OA426" s="379"/>
      <c r="OB426" s="379"/>
      <c r="OC426" s="379"/>
      <c r="OD426" s="379"/>
      <c r="OE426" s="379"/>
      <c r="OF426" s="379"/>
      <c r="OG426" s="379"/>
      <c r="OH426" s="379"/>
      <c r="OI426" s="379"/>
      <c r="OJ426" s="379"/>
      <c r="OK426" s="379"/>
      <c r="OL426" s="379"/>
      <c r="OM426" s="379"/>
      <c r="ON426" s="379"/>
      <c r="OO426" s="379"/>
      <c r="OP426" s="379"/>
      <c r="OQ426" s="379"/>
      <c r="OR426" s="379"/>
      <c r="OS426" s="379"/>
      <c r="OT426" s="379"/>
      <c r="OU426" s="379"/>
      <c r="OV426" s="379"/>
      <c r="OW426" s="379"/>
      <c r="OX426" s="379"/>
      <c r="OY426" s="379"/>
      <c r="OZ426" s="379"/>
      <c r="PA426" s="379"/>
      <c r="PB426" s="379"/>
      <c r="PC426" s="379"/>
      <c r="PD426" s="379"/>
      <c r="PE426" s="379"/>
      <c r="PF426" s="379"/>
      <c r="PG426" s="379"/>
      <c r="PH426" s="379"/>
      <c r="PI426" s="379"/>
      <c r="PJ426" s="379"/>
      <c r="PK426" s="379"/>
      <c r="PL426" s="379"/>
      <c r="PM426" s="379"/>
      <c r="PN426" s="379"/>
      <c r="PO426" s="379"/>
      <c r="PP426" s="379"/>
      <c r="PQ426" s="379"/>
      <c r="PR426" s="379"/>
      <c r="PS426" s="379"/>
      <c r="PT426" s="379"/>
      <c r="PU426" s="379"/>
      <c r="PV426" s="379"/>
      <c r="PW426" s="379"/>
      <c r="PX426" s="379"/>
      <c r="PY426" s="379"/>
      <c r="PZ426" s="379"/>
      <c r="QA426" s="379"/>
      <c r="QB426" s="379"/>
      <c r="QC426" s="379"/>
      <c r="QD426" s="379"/>
      <c r="QE426" s="379"/>
      <c r="QF426" s="379"/>
      <c r="QG426" s="379"/>
      <c r="QH426" s="379"/>
      <c r="QI426" s="379"/>
      <c r="QJ426" s="379"/>
      <c r="QK426" s="379"/>
      <c r="QL426" s="379"/>
      <c r="QM426" s="379"/>
      <c r="QN426" s="379"/>
      <c r="QO426" s="379"/>
      <c r="QP426" s="379"/>
      <c r="QQ426" s="379"/>
      <c r="QR426" s="379"/>
      <c r="QS426" s="379"/>
      <c r="QT426" s="379"/>
      <c r="QU426" s="379"/>
      <c r="QV426" s="379"/>
      <c r="QW426" s="379"/>
      <c r="QX426" s="379"/>
      <c r="QY426" s="379"/>
      <c r="QZ426" s="379"/>
      <c r="RA426" s="379"/>
      <c r="RB426" s="379"/>
      <c r="RC426" s="379"/>
      <c r="RD426" s="379"/>
      <c r="RE426" s="379"/>
      <c r="RF426" s="379"/>
      <c r="RG426" s="379"/>
      <c r="RH426" s="379"/>
      <c r="RI426" s="379"/>
      <c r="RJ426" s="379"/>
      <c r="RK426" s="379"/>
      <c r="RL426" s="379"/>
      <c r="RM426" s="379"/>
      <c r="RN426" s="379"/>
      <c r="RO426" s="379"/>
      <c r="RP426" s="379"/>
      <c r="RQ426" s="379"/>
      <c r="RR426" s="379"/>
      <c r="RS426" s="379"/>
      <c r="RT426" s="379"/>
      <c r="RU426" s="379"/>
      <c r="RV426" s="379"/>
      <c r="RW426" s="379"/>
      <c r="RX426" s="379"/>
      <c r="RY426" s="379"/>
      <c r="RZ426" s="379"/>
      <c r="SA426" s="379"/>
      <c r="SB426" s="379"/>
      <c r="SC426" s="379"/>
      <c r="SD426" s="379"/>
      <c r="SE426" s="379"/>
      <c r="SF426" s="379"/>
      <c r="SG426" s="379"/>
      <c r="SH426" s="379"/>
      <c r="SI426" s="379"/>
      <c r="SJ426" s="379"/>
      <c r="SK426" s="379"/>
      <c r="SL426" s="379"/>
      <c r="SM426" s="379"/>
      <c r="SN426" s="379"/>
      <c r="SO426" s="379"/>
      <c r="SP426" s="379"/>
      <c r="SQ426" s="379"/>
      <c r="SR426" s="379"/>
      <c r="SS426" s="379"/>
      <c r="ST426" s="379"/>
      <c r="SU426" s="379"/>
      <c r="SV426" s="379"/>
      <c r="SW426" s="379"/>
      <c r="SX426" s="379"/>
      <c r="SY426" s="379"/>
      <c r="SZ426" s="379"/>
      <c r="TA426" s="379"/>
      <c r="TB426" s="379"/>
      <c r="TC426" s="379"/>
      <c r="TD426" s="379"/>
      <c r="TE426" s="379"/>
      <c r="TF426" s="379"/>
      <c r="TG426" s="379"/>
      <c r="TH426" s="379"/>
      <c r="TI426" s="379"/>
      <c r="TJ426" s="379"/>
      <c r="TK426" s="379"/>
      <c r="TL426" s="379"/>
      <c r="TM426" s="379"/>
      <c r="TN426" s="379"/>
      <c r="TO426" s="379"/>
      <c r="TP426" s="379"/>
      <c r="TQ426" s="379"/>
      <c r="TR426" s="379"/>
      <c r="TS426" s="379"/>
      <c r="TT426" s="379"/>
      <c r="TU426" s="379"/>
      <c r="TV426" s="379"/>
      <c r="TW426" s="379"/>
      <c r="TX426" s="379"/>
      <c r="TY426" s="379"/>
      <c r="TZ426" s="379"/>
      <c r="UA426" s="379"/>
      <c r="UB426" s="379"/>
      <c r="UC426" s="379"/>
      <c r="UD426" s="379"/>
      <c r="UE426" s="379"/>
      <c r="UF426" s="379"/>
      <c r="UG426" s="379"/>
      <c r="UH426" s="379"/>
      <c r="UI426" s="379"/>
      <c r="UJ426" s="379"/>
      <c r="UK426" s="379"/>
      <c r="UL426" s="379"/>
      <c r="UM426" s="379"/>
      <c r="UN426" s="379"/>
      <c r="UO426" s="379"/>
      <c r="UP426" s="379"/>
      <c r="UQ426" s="379"/>
      <c r="UR426" s="379"/>
      <c r="US426" s="379"/>
      <c r="UT426" s="379"/>
      <c r="UU426" s="379"/>
      <c r="UV426" s="379"/>
      <c r="UW426" s="379"/>
      <c r="UX426" s="379"/>
      <c r="UY426" s="379"/>
      <c r="UZ426" s="379"/>
      <c r="VA426" s="379"/>
      <c r="VB426" s="379"/>
      <c r="VC426" s="379"/>
      <c r="VD426" s="379"/>
      <c r="VE426" s="379"/>
      <c r="VF426" s="379"/>
      <c r="VG426" s="379"/>
      <c r="VH426" s="379"/>
      <c r="VI426" s="379"/>
      <c r="VJ426" s="379"/>
      <c r="VK426" s="379"/>
      <c r="VL426" s="379"/>
      <c r="VM426" s="379"/>
      <c r="VN426" s="379"/>
      <c r="VO426" s="379"/>
      <c r="VP426" s="379"/>
      <c r="VQ426" s="379"/>
      <c r="VR426" s="379"/>
      <c r="VS426" s="379"/>
      <c r="VT426" s="379"/>
      <c r="VU426" s="379"/>
      <c r="VV426" s="379"/>
      <c r="VW426" s="379"/>
      <c r="VX426" s="379"/>
      <c r="VY426" s="379"/>
      <c r="VZ426" s="379"/>
      <c r="WA426" s="379"/>
      <c r="WB426" s="379"/>
      <c r="WC426" s="379"/>
      <c r="WD426" s="379"/>
      <c r="WE426" s="379"/>
      <c r="WF426" s="379"/>
      <c r="WG426" s="379"/>
      <c r="WH426" s="379"/>
      <c r="WI426" s="379"/>
      <c r="WJ426" s="379"/>
      <c r="WK426" s="379"/>
      <c r="WL426" s="379"/>
      <c r="WM426" s="379"/>
      <c r="WN426" s="379"/>
      <c r="WO426" s="379"/>
      <c r="WP426" s="379"/>
      <c r="WQ426" s="379"/>
      <c r="WR426" s="379"/>
      <c r="WS426" s="379"/>
      <c r="WT426" s="379"/>
      <c r="WU426" s="379"/>
      <c r="WV426" s="379"/>
      <c r="WW426" s="379"/>
      <c r="WX426" s="379"/>
      <c r="WY426" s="379"/>
      <c r="WZ426" s="379"/>
      <c r="XA426" s="379"/>
      <c r="XB426" s="379"/>
      <c r="XC426" s="379"/>
      <c r="XD426" s="379"/>
      <c r="XE426" s="379"/>
      <c r="XF426" s="379"/>
      <c r="XG426" s="379"/>
      <c r="XH426" s="379"/>
      <c r="XI426" s="379"/>
      <c r="XJ426" s="379"/>
      <c r="XK426" s="379"/>
      <c r="XL426" s="379"/>
      <c r="XM426" s="379"/>
      <c r="XN426" s="379"/>
      <c r="XO426" s="379"/>
      <c r="XP426" s="379"/>
      <c r="XQ426" s="379"/>
      <c r="XR426" s="379"/>
      <c r="XS426" s="379"/>
      <c r="XT426" s="379"/>
      <c r="XU426" s="379"/>
      <c r="XV426" s="379"/>
      <c r="XW426" s="379"/>
      <c r="XX426" s="379"/>
      <c r="XY426" s="379"/>
      <c r="XZ426" s="379"/>
      <c r="YA426" s="379"/>
      <c r="YB426" s="379"/>
      <c r="YC426" s="379"/>
      <c r="YD426" s="379"/>
      <c r="YE426" s="379"/>
      <c r="YF426" s="379"/>
      <c r="YG426" s="379"/>
      <c r="YH426" s="379"/>
      <c r="YI426" s="379"/>
      <c r="YJ426" s="379"/>
      <c r="YK426" s="379"/>
      <c r="YL426" s="379"/>
      <c r="YM426" s="379"/>
      <c r="YN426" s="379"/>
      <c r="YO426" s="379"/>
      <c r="YP426" s="379"/>
      <c r="YQ426" s="379"/>
      <c r="YR426" s="379"/>
      <c r="YS426" s="379"/>
      <c r="YT426" s="379"/>
      <c r="YU426" s="379"/>
      <c r="YV426" s="379"/>
      <c r="YW426" s="379"/>
      <c r="YX426" s="379"/>
      <c r="YY426" s="379"/>
      <c r="YZ426" s="379"/>
      <c r="ZA426" s="379"/>
      <c r="ZB426" s="379"/>
      <c r="ZC426" s="379"/>
      <c r="ZD426" s="379"/>
      <c r="ZE426" s="379"/>
      <c r="ZF426" s="379"/>
      <c r="ZG426" s="379"/>
      <c r="ZH426" s="379"/>
      <c r="ZI426" s="379"/>
      <c r="ZJ426" s="379"/>
      <c r="ZK426" s="379"/>
      <c r="ZL426" s="379"/>
      <c r="ZM426" s="379"/>
      <c r="ZN426" s="379"/>
      <c r="ZO426" s="379"/>
      <c r="ZP426" s="379"/>
      <c r="ZQ426" s="379"/>
      <c r="ZR426" s="379"/>
      <c r="ZS426" s="379"/>
      <c r="ZT426" s="379"/>
      <c r="ZU426" s="379"/>
      <c r="ZV426" s="379"/>
      <c r="ZW426" s="379"/>
      <c r="ZX426" s="379"/>
      <c r="ZY426" s="379"/>
      <c r="ZZ426" s="379"/>
      <c r="AAA426" s="379"/>
      <c r="AAB426" s="379"/>
      <c r="AAC426" s="379"/>
      <c r="AAD426" s="379"/>
      <c r="AAE426" s="379"/>
      <c r="AAF426" s="379"/>
      <c r="AAG426" s="379"/>
      <c r="AAH426" s="379"/>
      <c r="AAI426" s="379"/>
      <c r="AAJ426" s="379"/>
      <c r="AAK426" s="379"/>
      <c r="AAL426" s="379"/>
      <c r="AAM426" s="379"/>
      <c r="AAN426" s="379"/>
      <c r="AAO426" s="379"/>
      <c r="AAP426" s="379"/>
      <c r="AAQ426" s="379"/>
      <c r="AAR426" s="379"/>
      <c r="AAS426" s="379"/>
      <c r="AAT426" s="379"/>
      <c r="AAU426" s="379"/>
      <c r="AAV426" s="379"/>
      <c r="AAW426" s="379"/>
      <c r="AAX426" s="379"/>
      <c r="AAY426" s="379"/>
      <c r="AAZ426" s="379"/>
      <c r="ABA426" s="379"/>
      <c r="ABB426" s="379"/>
      <c r="ABC426" s="379"/>
      <c r="ABD426" s="379"/>
      <c r="ABE426" s="379"/>
      <c r="ABF426" s="379"/>
      <c r="ABG426" s="379"/>
      <c r="ABH426" s="379"/>
      <c r="ABI426" s="379"/>
      <c r="ABJ426" s="379"/>
      <c r="ABK426" s="379"/>
      <c r="ABL426" s="379"/>
      <c r="ABM426" s="379"/>
      <c r="ABN426" s="379"/>
      <c r="ABO426" s="379"/>
      <c r="ABP426" s="379"/>
      <c r="ABQ426" s="379"/>
      <c r="ABR426" s="379"/>
      <c r="ABS426" s="379"/>
      <c r="ABT426" s="379"/>
      <c r="ABU426" s="379"/>
      <c r="ABV426" s="379"/>
      <c r="ABW426" s="379"/>
      <c r="ABX426" s="379"/>
      <c r="ABY426" s="379"/>
      <c r="ABZ426" s="379"/>
      <c r="ACA426" s="379"/>
      <c r="ACB426" s="379"/>
      <c r="ACC426" s="379"/>
      <c r="ACD426" s="379"/>
      <c r="ACE426" s="379"/>
      <c r="ACF426" s="379"/>
      <c r="ACG426" s="379"/>
      <c r="ACH426" s="379"/>
      <c r="ACI426" s="379"/>
      <c r="ACJ426" s="379"/>
      <c r="ACK426" s="379"/>
      <c r="ACL426" s="379"/>
      <c r="ACM426" s="379"/>
      <c r="ACN426" s="379"/>
      <c r="ACO426" s="379"/>
      <c r="ACP426" s="379"/>
      <c r="ACQ426" s="379"/>
      <c r="ACR426" s="379"/>
      <c r="ACS426" s="379"/>
      <c r="ACT426" s="379"/>
      <c r="ACU426" s="379"/>
      <c r="ACV426" s="379"/>
      <c r="ACW426" s="379"/>
      <c r="ACX426" s="379"/>
      <c r="ACY426" s="379"/>
      <c r="ACZ426" s="379"/>
      <c r="ADA426" s="379"/>
      <c r="ADB426" s="379"/>
      <c r="ADC426" s="379"/>
      <c r="ADD426" s="379"/>
      <c r="ADE426" s="379"/>
      <c r="ADF426" s="379"/>
      <c r="ADG426" s="379"/>
      <c r="ADH426" s="379"/>
      <c r="ADI426" s="379"/>
      <c r="ADJ426" s="379"/>
      <c r="ADK426" s="379"/>
      <c r="ADL426" s="379"/>
      <c r="ADM426" s="379"/>
      <c r="ADN426" s="379"/>
      <c r="ADO426" s="379"/>
      <c r="ADP426" s="379"/>
      <c r="ADQ426" s="379"/>
      <c r="ADR426" s="379"/>
      <c r="ADS426" s="379"/>
      <c r="ADT426" s="379"/>
      <c r="ADU426" s="379"/>
      <c r="ADV426" s="379"/>
      <c r="ADW426" s="379"/>
      <c r="ADX426" s="379"/>
      <c r="ADY426" s="379"/>
      <c r="ADZ426" s="379"/>
      <c r="AEA426" s="379"/>
      <c r="AEB426" s="379"/>
      <c r="AEC426" s="379"/>
      <c r="AED426" s="379"/>
      <c r="AEE426" s="379"/>
      <c r="AEF426" s="379"/>
      <c r="AEG426" s="379"/>
      <c r="AEH426" s="379"/>
      <c r="AEI426" s="379"/>
      <c r="AEJ426" s="379"/>
      <c r="AEK426" s="379"/>
      <c r="AEL426" s="379"/>
      <c r="AEM426" s="379"/>
      <c r="AEN426" s="379"/>
      <c r="AEO426" s="379"/>
      <c r="AEP426" s="379"/>
      <c r="AEQ426" s="379"/>
      <c r="AER426" s="379"/>
      <c r="AES426" s="379"/>
      <c r="AET426" s="379"/>
      <c r="AEU426" s="379"/>
      <c r="AEV426" s="379"/>
      <c r="AEW426" s="379"/>
      <c r="AEX426" s="379"/>
      <c r="AEY426" s="379"/>
      <c r="AEZ426" s="379"/>
      <c r="AFA426" s="379"/>
      <c r="AFB426" s="379"/>
      <c r="AFC426" s="379"/>
      <c r="AFD426" s="379"/>
      <c r="AFE426" s="379"/>
      <c r="AFF426" s="379"/>
      <c r="AFG426" s="379"/>
      <c r="AFH426" s="379"/>
      <c r="AFI426" s="379"/>
      <c r="AFJ426" s="379"/>
      <c r="AFK426" s="379"/>
      <c r="AFL426" s="379"/>
      <c r="AFM426" s="379"/>
      <c r="AFN426" s="379"/>
      <c r="AFO426" s="379"/>
      <c r="AFP426" s="379"/>
      <c r="AFQ426" s="379"/>
      <c r="AFR426" s="379"/>
      <c r="AFS426" s="379"/>
      <c r="AFT426" s="379"/>
      <c r="AFU426" s="379"/>
      <c r="AFV426" s="379"/>
      <c r="AFW426" s="379"/>
      <c r="AFX426" s="379"/>
      <c r="AFY426" s="379"/>
      <c r="AFZ426" s="379"/>
      <c r="AGA426" s="379"/>
      <c r="AGB426" s="379"/>
      <c r="AGC426" s="379"/>
      <c r="AGD426" s="379"/>
      <c r="AGE426" s="379"/>
      <c r="AGF426" s="379"/>
      <c r="AGG426" s="379"/>
      <c r="AGH426" s="379"/>
      <c r="AGI426" s="379"/>
      <c r="AGJ426" s="379"/>
      <c r="AGK426" s="379"/>
      <c r="AGL426" s="379"/>
      <c r="AGM426" s="379"/>
      <c r="AGN426" s="379"/>
      <c r="AGO426" s="379"/>
      <c r="AGP426" s="379"/>
      <c r="AGQ426" s="379"/>
      <c r="AGR426" s="379"/>
      <c r="AGS426" s="379"/>
      <c r="AGT426" s="379"/>
      <c r="AGU426" s="379"/>
      <c r="AGV426" s="379"/>
      <c r="AGW426" s="379"/>
      <c r="AGX426" s="379"/>
      <c r="AGY426" s="379"/>
      <c r="AGZ426" s="379"/>
      <c r="AHA426" s="379"/>
      <c r="AHB426" s="379"/>
      <c r="AHC426" s="379"/>
      <c r="AHD426" s="379"/>
      <c r="AHE426" s="379"/>
      <c r="AHF426" s="379"/>
      <c r="AHG426" s="379"/>
      <c r="AHH426" s="379"/>
      <c r="AHI426" s="379"/>
      <c r="AHJ426" s="379"/>
      <c r="AHK426" s="379"/>
      <c r="AHL426" s="379"/>
      <c r="AHM426" s="379"/>
      <c r="AHN426" s="379"/>
      <c r="AHO426" s="379"/>
      <c r="AHP426" s="379"/>
      <c r="AHQ426" s="379"/>
      <c r="AHR426" s="379"/>
      <c r="AHS426" s="379"/>
      <c r="AHT426" s="379"/>
      <c r="AHU426" s="379"/>
      <c r="AHV426" s="379"/>
      <c r="AHW426" s="379"/>
      <c r="AHX426" s="379"/>
      <c r="AHY426" s="379"/>
      <c r="AHZ426" s="379"/>
      <c r="AIA426" s="379"/>
      <c r="AIB426" s="379"/>
      <c r="AIC426" s="379"/>
      <c r="AID426" s="379"/>
      <c r="AIE426" s="379"/>
      <c r="AIF426" s="379"/>
      <c r="AIG426" s="379"/>
      <c r="AIH426" s="379"/>
      <c r="AII426" s="379"/>
      <c r="AIJ426" s="379"/>
      <c r="AIK426" s="379"/>
      <c r="AIL426" s="379"/>
      <c r="AIM426" s="379"/>
      <c r="AIN426" s="379"/>
      <c r="AIO426" s="379"/>
      <c r="AIP426" s="379"/>
      <c r="AIQ426" s="379"/>
      <c r="AIR426" s="379"/>
      <c r="AIS426" s="379"/>
      <c r="AIT426" s="379"/>
      <c r="AIU426" s="379"/>
      <c r="AIV426" s="379"/>
      <c r="AIW426" s="379"/>
      <c r="AIX426" s="379"/>
      <c r="AIY426" s="379"/>
      <c r="AIZ426" s="379"/>
      <c r="AJA426" s="379"/>
      <c r="AJB426" s="379"/>
      <c r="AJC426" s="379"/>
      <c r="AJD426" s="379"/>
      <c r="AJE426" s="379"/>
      <c r="AJF426" s="379"/>
      <c r="AJG426" s="379"/>
      <c r="AJH426" s="379"/>
      <c r="AJI426" s="379"/>
      <c r="AJJ426" s="379"/>
      <c r="AJK426" s="379"/>
      <c r="AJL426" s="379"/>
      <c r="AJM426" s="379"/>
      <c r="AJN426" s="379"/>
      <c r="AJO426" s="379"/>
      <c r="AJP426" s="379"/>
      <c r="AJQ426" s="379"/>
      <c r="AJR426" s="379"/>
      <c r="AJS426" s="379"/>
      <c r="AJT426" s="379"/>
      <c r="AJU426" s="379"/>
      <c r="AJV426" s="379"/>
      <c r="AJW426" s="379"/>
      <c r="AJX426" s="379"/>
      <c r="AJY426" s="379"/>
      <c r="AJZ426" s="379"/>
      <c r="AKA426" s="379"/>
      <c r="AKB426" s="379"/>
      <c r="AKC426" s="379"/>
      <c r="AKD426" s="379"/>
      <c r="AKE426" s="379"/>
      <c r="AKF426" s="379"/>
      <c r="AKG426" s="379"/>
      <c r="AKH426" s="379"/>
      <c r="AKI426" s="379"/>
      <c r="AKJ426" s="379"/>
      <c r="AKK426" s="379"/>
      <c r="AKL426" s="379"/>
      <c r="AKM426" s="379"/>
      <c r="AKN426" s="379"/>
      <c r="AKO426" s="379"/>
      <c r="AKP426" s="379"/>
      <c r="AKQ426" s="379"/>
      <c r="AKR426" s="379"/>
      <c r="AKS426" s="379"/>
      <c r="AKT426" s="379"/>
      <c r="AKU426" s="379"/>
      <c r="AKV426" s="379"/>
      <c r="AKW426" s="379"/>
      <c r="AKX426" s="379"/>
      <c r="AKY426" s="379"/>
      <c r="AKZ426" s="379"/>
      <c r="ALA426" s="379"/>
      <c r="ALB426" s="379"/>
      <c r="ALC426" s="379"/>
      <c r="ALD426" s="379"/>
      <c r="ALE426" s="379"/>
      <c r="ALF426" s="379"/>
      <c r="ALG426" s="379"/>
      <c r="ALH426" s="379"/>
      <c r="ALI426" s="379"/>
      <c r="ALJ426" s="379"/>
      <c r="ALK426" s="379"/>
      <c r="ALL426" s="379"/>
      <c r="ALM426" s="379"/>
      <c r="ALN426" s="379"/>
      <c r="ALO426" s="379"/>
      <c r="ALP426" s="379"/>
      <c r="ALQ426" s="379"/>
      <c r="ALR426" s="379"/>
      <c r="ALS426" s="379"/>
      <c r="ALT426" s="379"/>
      <c r="ALU426" s="379"/>
      <c r="ALV426" s="379"/>
      <c r="ALW426" s="379"/>
      <c r="ALX426" s="379"/>
      <c r="ALY426" s="379"/>
      <c r="ALZ426" s="379"/>
      <c r="AMA426" s="379"/>
      <c r="AMB426" s="379"/>
      <c r="AMC426" s="379"/>
      <c r="AMD426" s="379"/>
      <c r="AME426" s="379"/>
      <c r="AMF426" s="379"/>
      <c r="AMG426" s="379"/>
      <c r="AMH426" s="379"/>
      <c r="AMI426" s="379"/>
      <c r="AMJ426" s="379"/>
      <c r="AMK426" s="379"/>
      <c r="AML426" s="379"/>
      <c r="AMM426" s="379"/>
      <c r="AMN426" s="379"/>
      <c r="AMO426" s="379"/>
      <c r="AMP426" s="379"/>
      <c r="AMQ426" s="379"/>
      <c r="AMR426" s="379"/>
      <c r="AMS426" s="379"/>
      <c r="AMT426" s="379"/>
      <c r="AMU426" s="379"/>
      <c r="AMV426" s="379"/>
      <c r="AMW426" s="379"/>
      <c r="AMX426" s="379"/>
      <c r="AMY426" s="379"/>
      <c r="AMZ426" s="379"/>
      <c r="ANA426" s="379"/>
      <c r="ANB426" s="379"/>
      <c r="ANC426" s="379"/>
      <c r="AND426" s="379"/>
      <c r="ANE426" s="379"/>
      <c r="ANF426" s="379"/>
      <c r="ANG426" s="379"/>
      <c r="ANH426" s="379"/>
    </row>
    <row r="427" spans="1:1048" s="343" customFormat="1" ht="13.2" x14ac:dyDescent="0.25">
      <c r="A427" s="375">
        <v>45954</v>
      </c>
      <c r="B427" s="373">
        <v>0</v>
      </c>
      <c r="C427" s="385">
        <v>0.13200000000000001</v>
      </c>
      <c r="D427" s="387">
        <v>4.5999999999999999E-2</v>
      </c>
      <c r="E427" s="468">
        <v>5.8999999999999997E-2</v>
      </c>
      <c r="F427" s="479">
        <v>45985</v>
      </c>
      <c r="G427" s="476">
        <v>0.7</v>
      </c>
      <c r="H427" s="476">
        <v>0.19400000000000001</v>
      </c>
      <c r="I427" s="476">
        <v>0.159</v>
      </c>
      <c r="J427" s="488">
        <v>0.159</v>
      </c>
      <c r="K427" s="408">
        <v>46015</v>
      </c>
      <c r="L427" s="406">
        <v>9.4</v>
      </c>
      <c r="M427" s="406">
        <v>0.182</v>
      </c>
      <c r="N427" s="406">
        <v>0.36</v>
      </c>
      <c r="O427" s="464">
        <v>0.193</v>
      </c>
      <c r="P427" s="492">
        <v>46046</v>
      </c>
      <c r="Q427" s="451">
        <v>3.5</v>
      </c>
      <c r="R427" s="451">
        <v>0.29399999999999998</v>
      </c>
      <c r="S427" s="451">
        <v>0.379</v>
      </c>
      <c r="T427" s="537">
        <v>0.29699999999999999</v>
      </c>
      <c r="U427" s="541">
        <v>46077</v>
      </c>
      <c r="V427" s="440">
        <v>0</v>
      </c>
      <c r="W427" s="440">
        <v>2.0920000000000001</v>
      </c>
      <c r="X427" s="531">
        <v>3.1E-2</v>
      </c>
      <c r="Y427" s="568">
        <v>0</v>
      </c>
      <c r="Z427" s="449">
        <v>46105</v>
      </c>
      <c r="AA427" s="441">
        <v>0</v>
      </c>
      <c r="AB427" s="442">
        <v>1.28</v>
      </c>
      <c r="AC427" s="442">
        <v>0.60199999999999998</v>
      </c>
      <c r="AD427" s="455">
        <v>0.67700000000000005</v>
      </c>
      <c r="AE427" s="570"/>
      <c r="AF427" s="447"/>
      <c r="AG427" s="453"/>
      <c r="AH427" s="587"/>
      <c r="AI427" s="587"/>
      <c r="AJ427" s="443"/>
      <c r="AK427" s="444"/>
      <c r="AL427" s="445"/>
      <c r="AM427" s="445"/>
      <c r="AN427" s="445"/>
      <c r="AO427" s="446"/>
      <c r="AP427" s="447"/>
      <c r="AQ427" s="454"/>
      <c r="AR427" s="620"/>
      <c r="AS427" s="618"/>
      <c r="AT427" s="449"/>
      <c r="AU427" s="430"/>
      <c r="AV427" s="431"/>
      <c r="AW427" s="431"/>
      <c r="AX427" s="455"/>
      <c r="AY427" s="439"/>
      <c r="AZ427" s="381"/>
      <c r="BA427" s="381"/>
      <c r="BB427" s="383"/>
      <c r="BC427" s="383"/>
      <c r="BD427" s="449"/>
      <c r="BE427" s="430"/>
      <c r="BF427" s="441"/>
      <c r="BG427" s="441"/>
      <c r="BH427" s="624"/>
      <c r="BI427" s="379"/>
      <c r="BJ427" s="379"/>
      <c r="BK427" s="379"/>
      <c r="BL427" s="380"/>
      <c r="BM427" s="379"/>
      <c r="BN427" s="379"/>
      <c r="BO427" s="379"/>
      <c r="BP427" s="379"/>
      <c r="BQ427" s="379"/>
      <c r="BR427" s="379"/>
      <c r="BS427" s="379"/>
      <c r="BT427" s="379"/>
      <c r="BU427" s="379"/>
      <c r="BV427" s="379"/>
      <c r="BW427" s="379"/>
      <c r="BX427" s="379"/>
      <c r="BY427" s="379"/>
      <c r="BZ427" s="379"/>
      <c r="CA427" s="379"/>
      <c r="CB427" s="379"/>
      <c r="CC427" s="379"/>
      <c r="CD427" s="379"/>
      <c r="CE427" s="379"/>
      <c r="CF427" s="379"/>
      <c r="CG427" s="379"/>
      <c r="CH427" s="379"/>
      <c r="CI427" s="379"/>
      <c r="CJ427" s="379"/>
      <c r="CK427" s="379"/>
      <c r="CL427" s="379"/>
      <c r="CM427" s="379"/>
      <c r="CN427" s="379"/>
      <c r="CO427" s="379"/>
      <c r="CP427" s="379"/>
      <c r="CQ427" s="379"/>
      <c r="CR427" s="379"/>
      <c r="CS427" s="379"/>
      <c r="CT427" s="379"/>
      <c r="CU427" s="379"/>
      <c r="CV427" s="379"/>
      <c r="CW427" s="379"/>
      <c r="CX427" s="379"/>
      <c r="CY427" s="379"/>
      <c r="CZ427" s="379"/>
      <c r="DA427" s="379"/>
      <c r="DB427" s="379"/>
      <c r="DC427" s="379"/>
      <c r="DD427" s="379"/>
      <c r="DE427" s="379"/>
      <c r="DF427" s="379"/>
      <c r="DG427" s="379"/>
      <c r="DH427" s="379"/>
      <c r="DI427" s="379"/>
      <c r="DJ427" s="379"/>
      <c r="DK427" s="379"/>
      <c r="DL427" s="379"/>
      <c r="DM427" s="379"/>
      <c r="DN427" s="379"/>
      <c r="DO427" s="379"/>
      <c r="DP427" s="379"/>
      <c r="DQ427" s="379"/>
      <c r="DR427" s="379"/>
      <c r="DS427" s="379"/>
      <c r="DT427" s="379"/>
      <c r="DU427" s="379"/>
      <c r="DV427" s="379"/>
      <c r="DW427" s="379"/>
      <c r="DX427" s="379"/>
      <c r="DY427" s="379"/>
      <c r="DZ427" s="379"/>
      <c r="EA427" s="379"/>
      <c r="EB427" s="379"/>
      <c r="EC427" s="379"/>
      <c r="ED427" s="379"/>
      <c r="EE427" s="379"/>
      <c r="EF427" s="379"/>
      <c r="EG427" s="379"/>
      <c r="EH427" s="379"/>
      <c r="EI427" s="379"/>
      <c r="EJ427" s="379"/>
      <c r="EK427" s="379"/>
      <c r="EL427" s="379"/>
      <c r="EM427" s="379"/>
      <c r="EN427" s="379"/>
      <c r="EO427" s="379"/>
      <c r="EP427" s="379"/>
      <c r="EQ427" s="379"/>
      <c r="ER427" s="379"/>
      <c r="ES427" s="379"/>
      <c r="ET427" s="379"/>
      <c r="EU427" s="379"/>
      <c r="EV427" s="379"/>
      <c r="EW427" s="379"/>
      <c r="EX427" s="379"/>
      <c r="EY427" s="379"/>
      <c r="EZ427" s="379"/>
      <c r="FA427" s="379"/>
      <c r="FB427" s="379"/>
      <c r="FC427" s="379"/>
      <c r="FD427" s="379"/>
      <c r="FE427" s="379"/>
      <c r="FF427" s="379"/>
      <c r="FG427" s="379"/>
      <c r="FH427" s="379"/>
      <c r="FI427" s="379"/>
      <c r="FJ427" s="379"/>
      <c r="FK427" s="379"/>
      <c r="FL427" s="379"/>
      <c r="FM427" s="379"/>
      <c r="FN427" s="379"/>
      <c r="FO427" s="379"/>
      <c r="FP427" s="379"/>
      <c r="FQ427" s="379"/>
      <c r="FR427" s="379"/>
      <c r="FS427" s="379"/>
      <c r="FT427" s="379"/>
      <c r="FU427" s="379"/>
      <c r="FV427" s="379"/>
      <c r="FW427" s="379"/>
      <c r="FX427" s="379"/>
      <c r="FY427" s="379"/>
      <c r="FZ427" s="379"/>
      <c r="GA427" s="379"/>
      <c r="GB427" s="379"/>
      <c r="GC427" s="379"/>
      <c r="GD427" s="379"/>
      <c r="GE427" s="379"/>
      <c r="GF427" s="379"/>
      <c r="GG427" s="379"/>
      <c r="GH427" s="379"/>
      <c r="GI427" s="379"/>
      <c r="GJ427" s="379"/>
      <c r="GK427" s="379"/>
      <c r="GL427" s="379"/>
      <c r="GM427" s="379"/>
      <c r="GN427" s="379"/>
      <c r="GO427" s="379"/>
      <c r="GP427" s="379"/>
      <c r="GQ427" s="379"/>
      <c r="GR427" s="379"/>
      <c r="GS427" s="379"/>
      <c r="GT427" s="379"/>
      <c r="GU427" s="379"/>
      <c r="GV427" s="379"/>
      <c r="GW427" s="379"/>
      <c r="GX427" s="379"/>
      <c r="GY427" s="379"/>
      <c r="GZ427" s="379"/>
      <c r="HA427" s="379"/>
      <c r="HB427" s="379"/>
      <c r="HC427" s="379"/>
      <c r="HD427" s="379"/>
      <c r="HE427" s="379"/>
      <c r="HF427" s="379"/>
      <c r="HG427" s="379"/>
      <c r="HH427" s="379"/>
      <c r="HI427" s="379"/>
      <c r="HJ427" s="379"/>
      <c r="HK427" s="379"/>
      <c r="HL427" s="379"/>
      <c r="HM427" s="379"/>
      <c r="HN427" s="379"/>
      <c r="HO427" s="379"/>
      <c r="HP427" s="379"/>
      <c r="HQ427" s="379"/>
      <c r="HR427" s="379"/>
      <c r="HS427" s="379"/>
      <c r="HT427" s="379"/>
      <c r="HU427" s="379"/>
      <c r="HV427" s="379"/>
      <c r="HW427" s="379"/>
      <c r="HX427" s="379"/>
      <c r="HY427" s="379"/>
      <c r="HZ427" s="379"/>
      <c r="IA427" s="379"/>
      <c r="IB427" s="379"/>
      <c r="IC427" s="379"/>
      <c r="ID427" s="379"/>
      <c r="IE427" s="379"/>
      <c r="IF427" s="379"/>
      <c r="IG427" s="379"/>
      <c r="IH427" s="379"/>
      <c r="II427" s="379"/>
      <c r="IJ427" s="379"/>
      <c r="IK427" s="379"/>
      <c r="IL427" s="379"/>
      <c r="IM427" s="379"/>
      <c r="IN427" s="379"/>
      <c r="IO427" s="379"/>
      <c r="IP427" s="379"/>
      <c r="IQ427" s="379"/>
      <c r="IR427" s="379"/>
      <c r="IS427" s="379"/>
      <c r="IT427" s="379"/>
      <c r="IU427" s="379"/>
      <c r="IV427" s="379"/>
      <c r="IW427" s="379"/>
      <c r="IX427" s="379"/>
      <c r="IY427" s="379"/>
      <c r="IZ427" s="379"/>
      <c r="JA427" s="379"/>
      <c r="JB427" s="379"/>
      <c r="JC427" s="379"/>
      <c r="JD427" s="379"/>
      <c r="JE427" s="379"/>
      <c r="JF427" s="379"/>
      <c r="JG427" s="379"/>
      <c r="JH427" s="379"/>
      <c r="JI427" s="379"/>
      <c r="JJ427" s="379"/>
      <c r="JK427" s="379"/>
      <c r="JL427" s="379"/>
      <c r="JM427" s="379"/>
      <c r="JN427" s="379"/>
      <c r="JO427" s="379"/>
      <c r="JP427" s="379"/>
      <c r="JQ427" s="379"/>
      <c r="JR427" s="379"/>
      <c r="JS427" s="379"/>
      <c r="JT427" s="379"/>
      <c r="JU427" s="379"/>
      <c r="JV427" s="379"/>
      <c r="JW427" s="379"/>
      <c r="JX427" s="379"/>
      <c r="JY427" s="379"/>
      <c r="JZ427" s="379"/>
      <c r="KA427" s="379"/>
      <c r="KB427" s="379"/>
      <c r="KC427" s="379"/>
      <c r="KD427" s="379"/>
      <c r="KE427" s="379"/>
      <c r="KF427" s="379"/>
      <c r="KG427" s="379"/>
      <c r="KH427" s="379"/>
      <c r="KI427" s="379"/>
      <c r="KJ427" s="379"/>
      <c r="KK427" s="379"/>
      <c r="KL427" s="379"/>
      <c r="KM427" s="379"/>
      <c r="KN427" s="379"/>
      <c r="KO427" s="379"/>
      <c r="KP427" s="379"/>
      <c r="KQ427" s="379"/>
      <c r="KR427" s="379"/>
      <c r="KS427" s="379"/>
      <c r="KT427" s="379"/>
      <c r="KU427" s="379"/>
      <c r="KV427" s="379"/>
      <c r="KW427" s="379"/>
      <c r="KX427" s="379"/>
      <c r="KY427" s="379"/>
      <c r="KZ427" s="379"/>
      <c r="LA427" s="379"/>
      <c r="LB427" s="379"/>
      <c r="LC427" s="379"/>
      <c r="LD427" s="379"/>
      <c r="LE427" s="379"/>
      <c r="LF427" s="379"/>
      <c r="LG427" s="379"/>
      <c r="LH427" s="379"/>
      <c r="LI427" s="379"/>
      <c r="LJ427" s="379"/>
      <c r="LK427" s="379"/>
      <c r="LL427" s="379"/>
      <c r="LM427" s="379"/>
      <c r="LN427" s="379"/>
      <c r="LO427" s="379"/>
      <c r="LP427" s="379"/>
      <c r="LQ427" s="379"/>
      <c r="LR427" s="379"/>
      <c r="LS427" s="379"/>
      <c r="LT427" s="379"/>
      <c r="LU427" s="379"/>
      <c r="LV427" s="379"/>
      <c r="LW427" s="379"/>
      <c r="LX427" s="379"/>
      <c r="LY427" s="379"/>
      <c r="LZ427" s="379"/>
      <c r="MA427" s="379"/>
      <c r="MB427" s="379"/>
      <c r="MC427" s="379"/>
      <c r="MD427" s="379"/>
      <c r="ME427" s="379"/>
      <c r="MF427" s="379"/>
      <c r="MG427" s="379"/>
      <c r="MH427" s="379"/>
      <c r="MI427" s="379"/>
      <c r="MJ427" s="379"/>
      <c r="MK427" s="379"/>
      <c r="ML427" s="379"/>
      <c r="MM427" s="379"/>
      <c r="MN427" s="379"/>
      <c r="MO427" s="379"/>
      <c r="MP427" s="379"/>
      <c r="MQ427" s="379"/>
      <c r="MR427" s="379"/>
      <c r="MS427" s="379"/>
      <c r="MT427" s="379"/>
      <c r="MU427" s="379"/>
      <c r="MV427" s="379"/>
      <c r="MW427" s="379"/>
      <c r="MX427" s="379"/>
      <c r="MY427" s="379"/>
      <c r="MZ427" s="379"/>
      <c r="NA427" s="379"/>
      <c r="NB427" s="379"/>
      <c r="NC427" s="379"/>
      <c r="ND427" s="379"/>
      <c r="NE427" s="379"/>
      <c r="NF427" s="379"/>
      <c r="NG427" s="379"/>
      <c r="NH427" s="379"/>
      <c r="NI427" s="379"/>
      <c r="NJ427" s="379"/>
      <c r="NK427" s="379"/>
      <c r="NL427" s="379"/>
      <c r="NM427" s="379"/>
      <c r="NN427" s="379"/>
      <c r="NO427" s="379"/>
      <c r="NP427" s="379"/>
      <c r="NQ427" s="379"/>
      <c r="NR427" s="379"/>
      <c r="NS427" s="379"/>
      <c r="NT427" s="379"/>
      <c r="NU427" s="379"/>
      <c r="NV427" s="379"/>
      <c r="NW427" s="379"/>
      <c r="NX427" s="379"/>
      <c r="NY427" s="379"/>
      <c r="NZ427" s="379"/>
      <c r="OA427" s="379"/>
      <c r="OB427" s="379"/>
      <c r="OC427" s="379"/>
      <c r="OD427" s="379"/>
      <c r="OE427" s="379"/>
      <c r="OF427" s="379"/>
      <c r="OG427" s="379"/>
      <c r="OH427" s="379"/>
      <c r="OI427" s="379"/>
      <c r="OJ427" s="379"/>
      <c r="OK427" s="379"/>
      <c r="OL427" s="379"/>
      <c r="OM427" s="379"/>
      <c r="ON427" s="379"/>
      <c r="OO427" s="379"/>
      <c r="OP427" s="379"/>
      <c r="OQ427" s="379"/>
      <c r="OR427" s="379"/>
      <c r="OS427" s="379"/>
      <c r="OT427" s="379"/>
      <c r="OU427" s="379"/>
      <c r="OV427" s="379"/>
      <c r="OW427" s="379"/>
      <c r="OX427" s="379"/>
      <c r="OY427" s="379"/>
      <c r="OZ427" s="379"/>
      <c r="PA427" s="379"/>
      <c r="PB427" s="379"/>
      <c r="PC427" s="379"/>
      <c r="PD427" s="379"/>
      <c r="PE427" s="379"/>
      <c r="PF427" s="379"/>
      <c r="PG427" s="379"/>
      <c r="PH427" s="379"/>
      <c r="PI427" s="379"/>
      <c r="PJ427" s="379"/>
      <c r="PK427" s="379"/>
      <c r="PL427" s="379"/>
      <c r="PM427" s="379"/>
      <c r="PN427" s="379"/>
      <c r="PO427" s="379"/>
      <c r="PP427" s="379"/>
      <c r="PQ427" s="379"/>
      <c r="PR427" s="379"/>
      <c r="PS427" s="379"/>
      <c r="PT427" s="379"/>
      <c r="PU427" s="379"/>
      <c r="PV427" s="379"/>
      <c r="PW427" s="379"/>
      <c r="PX427" s="379"/>
      <c r="PY427" s="379"/>
      <c r="PZ427" s="379"/>
      <c r="QA427" s="379"/>
      <c r="QB427" s="379"/>
      <c r="QC427" s="379"/>
      <c r="QD427" s="379"/>
      <c r="QE427" s="379"/>
      <c r="QF427" s="379"/>
      <c r="QG427" s="379"/>
      <c r="QH427" s="379"/>
      <c r="QI427" s="379"/>
      <c r="QJ427" s="379"/>
      <c r="QK427" s="379"/>
      <c r="QL427" s="379"/>
      <c r="QM427" s="379"/>
      <c r="QN427" s="379"/>
      <c r="QO427" s="379"/>
      <c r="QP427" s="379"/>
      <c r="QQ427" s="379"/>
      <c r="QR427" s="379"/>
      <c r="QS427" s="379"/>
      <c r="QT427" s="379"/>
      <c r="QU427" s="379"/>
      <c r="QV427" s="379"/>
      <c r="QW427" s="379"/>
      <c r="QX427" s="379"/>
      <c r="QY427" s="379"/>
      <c r="QZ427" s="379"/>
      <c r="RA427" s="379"/>
      <c r="RB427" s="379"/>
      <c r="RC427" s="379"/>
      <c r="RD427" s="379"/>
      <c r="RE427" s="379"/>
      <c r="RF427" s="379"/>
      <c r="RG427" s="379"/>
      <c r="RH427" s="379"/>
      <c r="RI427" s="379"/>
      <c r="RJ427" s="379"/>
      <c r="RK427" s="379"/>
      <c r="RL427" s="379"/>
      <c r="RM427" s="379"/>
      <c r="RN427" s="379"/>
      <c r="RO427" s="379"/>
      <c r="RP427" s="379"/>
      <c r="RQ427" s="379"/>
      <c r="RR427" s="379"/>
      <c r="RS427" s="379"/>
      <c r="RT427" s="379"/>
      <c r="RU427" s="379"/>
      <c r="RV427" s="379"/>
      <c r="RW427" s="379"/>
      <c r="RX427" s="379"/>
      <c r="RY427" s="379"/>
      <c r="RZ427" s="379"/>
      <c r="SA427" s="379"/>
      <c r="SB427" s="379"/>
      <c r="SC427" s="379"/>
      <c r="SD427" s="379"/>
      <c r="SE427" s="379"/>
      <c r="SF427" s="379"/>
      <c r="SG427" s="379"/>
      <c r="SH427" s="379"/>
      <c r="SI427" s="379"/>
      <c r="SJ427" s="379"/>
      <c r="SK427" s="379"/>
      <c r="SL427" s="379"/>
      <c r="SM427" s="379"/>
      <c r="SN427" s="379"/>
      <c r="SO427" s="379"/>
      <c r="SP427" s="379"/>
      <c r="SQ427" s="379"/>
      <c r="SR427" s="379"/>
      <c r="SS427" s="379"/>
      <c r="ST427" s="379"/>
      <c r="SU427" s="379"/>
      <c r="SV427" s="379"/>
      <c r="SW427" s="379"/>
      <c r="SX427" s="379"/>
      <c r="SY427" s="379"/>
      <c r="SZ427" s="379"/>
      <c r="TA427" s="379"/>
      <c r="TB427" s="379"/>
      <c r="TC427" s="379"/>
      <c r="TD427" s="379"/>
      <c r="TE427" s="379"/>
      <c r="TF427" s="379"/>
      <c r="TG427" s="379"/>
      <c r="TH427" s="379"/>
      <c r="TI427" s="379"/>
      <c r="TJ427" s="379"/>
      <c r="TK427" s="379"/>
      <c r="TL427" s="379"/>
      <c r="TM427" s="379"/>
      <c r="TN427" s="379"/>
      <c r="TO427" s="379"/>
      <c r="TP427" s="379"/>
      <c r="TQ427" s="379"/>
      <c r="TR427" s="379"/>
      <c r="TS427" s="379"/>
      <c r="TT427" s="379"/>
      <c r="TU427" s="379"/>
      <c r="TV427" s="379"/>
      <c r="TW427" s="379"/>
      <c r="TX427" s="379"/>
      <c r="TY427" s="379"/>
      <c r="TZ427" s="379"/>
      <c r="UA427" s="379"/>
      <c r="UB427" s="379"/>
      <c r="UC427" s="379"/>
      <c r="UD427" s="379"/>
      <c r="UE427" s="379"/>
      <c r="UF427" s="379"/>
      <c r="UG427" s="379"/>
      <c r="UH427" s="379"/>
      <c r="UI427" s="379"/>
      <c r="UJ427" s="379"/>
      <c r="UK427" s="379"/>
      <c r="UL427" s="379"/>
      <c r="UM427" s="379"/>
      <c r="UN427" s="379"/>
      <c r="UO427" s="379"/>
      <c r="UP427" s="379"/>
      <c r="UQ427" s="379"/>
      <c r="UR427" s="379"/>
      <c r="US427" s="379"/>
      <c r="UT427" s="379"/>
      <c r="UU427" s="379"/>
      <c r="UV427" s="379"/>
      <c r="UW427" s="379"/>
      <c r="UX427" s="379"/>
      <c r="UY427" s="379"/>
      <c r="UZ427" s="379"/>
      <c r="VA427" s="379"/>
      <c r="VB427" s="379"/>
      <c r="VC427" s="379"/>
      <c r="VD427" s="379"/>
      <c r="VE427" s="379"/>
      <c r="VF427" s="379"/>
      <c r="VG427" s="379"/>
      <c r="VH427" s="379"/>
      <c r="VI427" s="379"/>
      <c r="VJ427" s="379"/>
      <c r="VK427" s="379"/>
      <c r="VL427" s="379"/>
      <c r="VM427" s="379"/>
      <c r="VN427" s="379"/>
      <c r="VO427" s="379"/>
      <c r="VP427" s="379"/>
      <c r="VQ427" s="379"/>
      <c r="VR427" s="379"/>
      <c r="VS427" s="379"/>
      <c r="VT427" s="379"/>
      <c r="VU427" s="379"/>
      <c r="VV427" s="379"/>
      <c r="VW427" s="379"/>
      <c r="VX427" s="379"/>
      <c r="VY427" s="379"/>
      <c r="VZ427" s="379"/>
      <c r="WA427" s="379"/>
      <c r="WB427" s="379"/>
      <c r="WC427" s="379"/>
      <c r="WD427" s="379"/>
      <c r="WE427" s="379"/>
      <c r="WF427" s="379"/>
      <c r="WG427" s="379"/>
      <c r="WH427" s="379"/>
      <c r="WI427" s="379"/>
      <c r="WJ427" s="379"/>
      <c r="WK427" s="379"/>
      <c r="WL427" s="379"/>
      <c r="WM427" s="379"/>
      <c r="WN427" s="379"/>
      <c r="WO427" s="379"/>
      <c r="WP427" s="379"/>
      <c r="WQ427" s="379"/>
      <c r="WR427" s="379"/>
      <c r="WS427" s="379"/>
      <c r="WT427" s="379"/>
      <c r="WU427" s="379"/>
      <c r="WV427" s="379"/>
      <c r="WW427" s="379"/>
      <c r="WX427" s="379"/>
      <c r="WY427" s="379"/>
      <c r="WZ427" s="379"/>
      <c r="XA427" s="379"/>
      <c r="XB427" s="379"/>
      <c r="XC427" s="379"/>
      <c r="XD427" s="379"/>
      <c r="XE427" s="379"/>
      <c r="XF427" s="379"/>
      <c r="XG427" s="379"/>
      <c r="XH427" s="379"/>
      <c r="XI427" s="379"/>
      <c r="XJ427" s="379"/>
      <c r="XK427" s="379"/>
      <c r="XL427" s="379"/>
      <c r="XM427" s="379"/>
      <c r="XN427" s="379"/>
      <c r="XO427" s="379"/>
      <c r="XP427" s="379"/>
      <c r="XQ427" s="379"/>
      <c r="XR427" s="379"/>
      <c r="XS427" s="379"/>
      <c r="XT427" s="379"/>
      <c r="XU427" s="379"/>
      <c r="XV427" s="379"/>
      <c r="XW427" s="379"/>
      <c r="XX427" s="379"/>
      <c r="XY427" s="379"/>
      <c r="XZ427" s="379"/>
      <c r="YA427" s="379"/>
      <c r="YB427" s="379"/>
      <c r="YC427" s="379"/>
      <c r="YD427" s="379"/>
      <c r="YE427" s="379"/>
      <c r="YF427" s="379"/>
      <c r="YG427" s="379"/>
      <c r="YH427" s="379"/>
      <c r="YI427" s="379"/>
      <c r="YJ427" s="379"/>
      <c r="YK427" s="379"/>
      <c r="YL427" s="379"/>
      <c r="YM427" s="379"/>
      <c r="YN427" s="379"/>
      <c r="YO427" s="379"/>
      <c r="YP427" s="379"/>
      <c r="YQ427" s="379"/>
      <c r="YR427" s="379"/>
      <c r="YS427" s="379"/>
      <c r="YT427" s="379"/>
      <c r="YU427" s="379"/>
      <c r="YV427" s="379"/>
      <c r="YW427" s="379"/>
      <c r="YX427" s="379"/>
      <c r="YY427" s="379"/>
      <c r="YZ427" s="379"/>
      <c r="ZA427" s="379"/>
      <c r="ZB427" s="379"/>
      <c r="ZC427" s="379"/>
      <c r="ZD427" s="379"/>
      <c r="ZE427" s="379"/>
      <c r="ZF427" s="379"/>
      <c r="ZG427" s="379"/>
      <c r="ZH427" s="379"/>
      <c r="ZI427" s="379"/>
      <c r="ZJ427" s="379"/>
      <c r="ZK427" s="379"/>
      <c r="ZL427" s="379"/>
      <c r="ZM427" s="379"/>
      <c r="ZN427" s="379"/>
      <c r="ZO427" s="379"/>
      <c r="ZP427" s="379"/>
      <c r="ZQ427" s="379"/>
      <c r="ZR427" s="379"/>
      <c r="ZS427" s="379"/>
      <c r="ZT427" s="379"/>
      <c r="ZU427" s="379"/>
      <c r="ZV427" s="379"/>
      <c r="ZW427" s="379"/>
      <c r="ZX427" s="379"/>
      <c r="ZY427" s="379"/>
      <c r="ZZ427" s="379"/>
      <c r="AAA427" s="379"/>
      <c r="AAB427" s="379"/>
      <c r="AAC427" s="379"/>
      <c r="AAD427" s="379"/>
      <c r="AAE427" s="379"/>
      <c r="AAF427" s="379"/>
      <c r="AAG427" s="379"/>
      <c r="AAH427" s="379"/>
      <c r="AAI427" s="379"/>
      <c r="AAJ427" s="379"/>
      <c r="AAK427" s="379"/>
      <c r="AAL427" s="379"/>
      <c r="AAM427" s="379"/>
      <c r="AAN427" s="379"/>
      <c r="AAO427" s="379"/>
      <c r="AAP427" s="379"/>
      <c r="AAQ427" s="379"/>
      <c r="AAR427" s="379"/>
      <c r="AAS427" s="379"/>
      <c r="AAT427" s="379"/>
      <c r="AAU427" s="379"/>
      <c r="AAV427" s="379"/>
      <c r="AAW427" s="379"/>
      <c r="AAX427" s="379"/>
      <c r="AAY427" s="379"/>
      <c r="AAZ427" s="379"/>
      <c r="ABA427" s="379"/>
      <c r="ABB427" s="379"/>
      <c r="ABC427" s="379"/>
      <c r="ABD427" s="379"/>
      <c r="ABE427" s="379"/>
      <c r="ABF427" s="379"/>
      <c r="ABG427" s="379"/>
      <c r="ABH427" s="379"/>
      <c r="ABI427" s="379"/>
      <c r="ABJ427" s="379"/>
      <c r="ABK427" s="379"/>
      <c r="ABL427" s="379"/>
      <c r="ABM427" s="379"/>
      <c r="ABN427" s="379"/>
      <c r="ABO427" s="379"/>
      <c r="ABP427" s="379"/>
      <c r="ABQ427" s="379"/>
      <c r="ABR427" s="379"/>
      <c r="ABS427" s="379"/>
      <c r="ABT427" s="379"/>
      <c r="ABU427" s="379"/>
      <c r="ABV427" s="379"/>
      <c r="ABW427" s="379"/>
      <c r="ABX427" s="379"/>
      <c r="ABY427" s="379"/>
      <c r="ABZ427" s="379"/>
      <c r="ACA427" s="379"/>
      <c r="ACB427" s="379"/>
      <c r="ACC427" s="379"/>
      <c r="ACD427" s="379"/>
      <c r="ACE427" s="379"/>
      <c r="ACF427" s="379"/>
      <c r="ACG427" s="379"/>
      <c r="ACH427" s="379"/>
      <c r="ACI427" s="379"/>
      <c r="ACJ427" s="379"/>
      <c r="ACK427" s="379"/>
      <c r="ACL427" s="379"/>
      <c r="ACM427" s="379"/>
      <c r="ACN427" s="379"/>
      <c r="ACO427" s="379"/>
      <c r="ACP427" s="379"/>
      <c r="ACQ427" s="379"/>
      <c r="ACR427" s="379"/>
      <c r="ACS427" s="379"/>
      <c r="ACT427" s="379"/>
      <c r="ACU427" s="379"/>
      <c r="ACV427" s="379"/>
      <c r="ACW427" s="379"/>
      <c r="ACX427" s="379"/>
      <c r="ACY427" s="379"/>
      <c r="ACZ427" s="379"/>
      <c r="ADA427" s="379"/>
      <c r="ADB427" s="379"/>
      <c r="ADC427" s="379"/>
      <c r="ADD427" s="379"/>
      <c r="ADE427" s="379"/>
      <c r="ADF427" s="379"/>
      <c r="ADG427" s="379"/>
      <c r="ADH427" s="379"/>
      <c r="ADI427" s="379"/>
      <c r="ADJ427" s="379"/>
      <c r="ADK427" s="379"/>
      <c r="ADL427" s="379"/>
      <c r="ADM427" s="379"/>
      <c r="ADN427" s="379"/>
      <c r="ADO427" s="379"/>
      <c r="ADP427" s="379"/>
      <c r="ADQ427" s="379"/>
      <c r="ADR427" s="379"/>
      <c r="ADS427" s="379"/>
      <c r="ADT427" s="379"/>
      <c r="ADU427" s="379"/>
      <c r="ADV427" s="379"/>
      <c r="ADW427" s="379"/>
      <c r="ADX427" s="379"/>
      <c r="ADY427" s="379"/>
      <c r="ADZ427" s="379"/>
      <c r="AEA427" s="379"/>
      <c r="AEB427" s="379"/>
      <c r="AEC427" s="379"/>
      <c r="AED427" s="379"/>
      <c r="AEE427" s="379"/>
      <c r="AEF427" s="379"/>
      <c r="AEG427" s="379"/>
      <c r="AEH427" s="379"/>
      <c r="AEI427" s="379"/>
      <c r="AEJ427" s="379"/>
      <c r="AEK427" s="379"/>
      <c r="AEL427" s="379"/>
      <c r="AEM427" s="379"/>
      <c r="AEN427" s="379"/>
      <c r="AEO427" s="379"/>
      <c r="AEP427" s="379"/>
      <c r="AEQ427" s="379"/>
      <c r="AER427" s="379"/>
      <c r="AES427" s="379"/>
      <c r="AET427" s="379"/>
      <c r="AEU427" s="379"/>
      <c r="AEV427" s="379"/>
      <c r="AEW427" s="379"/>
      <c r="AEX427" s="379"/>
      <c r="AEY427" s="379"/>
      <c r="AEZ427" s="379"/>
      <c r="AFA427" s="379"/>
      <c r="AFB427" s="379"/>
      <c r="AFC427" s="379"/>
      <c r="AFD427" s="379"/>
      <c r="AFE427" s="379"/>
      <c r="AFF427" s="379"/>
      <c r="AFG427" s="379"/>
      <c r="AFH427" s="379"/>
      <c r="AFI427" s="379"/>
      <c r="AFJ427" s="379"/>
      <c r="AFK427" s="379"/>
      <c r="AFL427" s="379"/>
      <c r="AFM427" s="379"/>
      <c r="AFN427" s="379"/>
      <c r="AFO427" s="379"/>
      <c r="AFP427" s="379"/>
      <c r="AFQ427" s="379"/>
      <c r="AFR427" s="379"/>
      <c r="AFS427" s="379"/>
      <c r="AFT427" s="379"/>
      <c r="AFU427" s="379"/>
      <c r="AFV427" s="379"/>
      <c r="AFW427" s="379"/>
      <c r="AFX427" s="379"/>
      <c r="AFY427" s="379"/>
      <c r="AFZ427" s="379"/>
      <c r="AGA427" s="379"/>
      <c r="AGB427" s="379"/>
      <c r="AGC427" s="379"/>
      <c r="AGD427" s="379"/>
      <c r="AGE427" s="379"/>
      <c r="AGF427" s="379"/>
      <c r="AGG427" s="379"/>
      <c r="AGH427" s="379"/>
      <c r="AGI427" s="379"/>
      <c r="AGJ427" s="379"/>
      <c r="AGK427" s="379"/>
      <c r="AGL427" s="379"/>
      <c r="AGM427" s="379"/>
      <c r="AGN427" s="379"/>
      <c r="AGO427" s="379"/>
      <c r="AGP427" s="379"/>
      <c r="AGQ427" s="379"/>
      <c r="AGR427" s="379"/>
      <c r="AGS427" s="379"/>
      <c r="AGT427" s="379"/>
      <c r="AGU427" s="379"/>
      <c r="AGV427" s="379"/>
      <c r="AGW427" s="379"/>
      <c r="AGX427" s="379"/>
      <c r="AGY427" s="379"/>
      <c r="AGZ427" s="379"/>
      <c r="AHA427" s="379"/>
      <c r="AHB427" s="379"/>
      <c r="AHC427" s="379"/>
      <c r="AHD427" s="379"/>
      <c r="AHE427" s="379"/>
      <c r="AHF427" s="379"/>
      <c r="AHG427" s="379"/>
      <c r="AHH427" s="379"/>
      <c r="AHI427" s="379"/>
      <c r="AHJ427" s="379"/>
      <c r="AHK427" s="379"/>
      <c r="AHL427" s="379"/>
      <c r="AHM427" s="379"/>
      <c r="AHN427" s="379"/>
      <c r="AHO427" s="379"/>
      <c r="AHP427" s="379"/>
      <c r="AHQ427" s="379"/>
      <c r="AHR427" s="379"/>
      <c r="AHS427" s="379"/>
      <c r="AHT427" s="379"/>
      <c r="AHU427" s="379"/>
      <c r="AHV427" s="379"/>
      <c r="AHW427" s="379"/>
      <c r="AHX427" s="379"/>
      <c r="AHY427" s="379"/>
      <c r="AHZ427" s="379"/>
      <c r="AIA427" s="379"/>
      <c r="AIB427" s="379"/>
      <c r="AIC427" s="379"/>
      <c r="AID427" s="379"/>
      <c r="AIE427" s="379"/>
      <c r="AIF427" s="379"/>
      <c r="AIG427" s="379"/>
      <c r="AIH427" s="379"/>
      <c r="AII427" s="379"/>
      <c r="AIJ427" s="379"/>
      <c r="AIK427" s="379"/>
      <c r="AIL427" s="379"/>
      <c r="AIM427" s="379"/>
      <c r="AIN427" s="379"/>
      <c r="AIO427" s="379"/>
      <c r="AIP427" s="379"/>
      <c r="AIQ427" s="379"/>
      <c r="AIR427" s="379"/>
      <c r="AIS427" s="379"/>
      <c r="AIT427" s="379"/>
      <c r="AIU427" s="379"/>
      <c r="AIV427" s="379"/>
      <c r="AIW427" s="379"/>
      <c r="AIX427" s="379"/>
      <c r="AIY427" s="379"/>
      <c r="AIZ427" s="379"/>
      <c r="AJA427" s="379"/>
      <c r="AJB427" s="379"/>
      <c r="AJC427" s="379"/>
      <c r="AJD427" s="379"/>
      <c r="AJE427" s="379"/>
      <c r="AJF427" s="379"/>
      <c r="AJG427" s="379"/>
      <c r="AJH427" s="379"/>
      <c r="AJI427" s="379"/>
      <c r="AJJ427" s="379"/>
      <c r="AJK427" s="379"/>
      <c r="AJL427" s="379"/>
      <c r="AJM427" s="379"/>
      <c r="AJN427" s="379"/>
      <c r="AJO427" s="379"/>
      <c r="AJP427" s="379"/>
      <c r="AJQ427" s="379"/>
      <c r="AJR427" s="379"/>
      <c r="AJS427" s="379"/>
      <c r="AJT427" s="379"/>
      <c r="AJU427" s="379"/>
      <c r="AJV427" s="379"/>
      <c r="AJW427" s="379"/>
      <c r="AJX427" s="379"/>
      <c r="AJY427" s="379"/>
      <c r="AJZ427" s="379"/>
      <c r="AKA427" s="379"/>
      <c r="AKB427" s="379"/>
      <c r="AKC427" s="379"/>
      <c r="AKD427" s="379"/>
      <c r="AKE427" s="379"/>
      <c r="AKF427" s="379"/>
      <c r="AKG427" s="379"/>
      <c r="AKH427" s="379"/>
      <c r="AKI427" s="379"/>
      <c r="AKJ427" s="379"/>
      <c r="AKK427" s="379"/>
      <c r="AKL427" s="379"/>
      <c r="AKM427" s="379"/>
      <c r="AKN427" s="379"/>
      <c r="AKO427" s="379"/>
      <c r="AKP427" s="379"/>
      <c r="AKQ427" s="379"/>
      <c r="AKR427" s="379"/>
      <c r="AKS427" s="379"/>
      <c r="AKT427" s="379"/>
      <c r="AKU427" s="379"/>
      <c r="AKV427" s="379"/>
      <c r="AKW427" s="379"/>
      <c r="AKX427" s="379"/>
      <c r="AKY427" s="379"/>
      <c r="AKZ427" s="379"/>
      <c r="ALA427" s="379"/>
      <c r="ALB427" s="379"/>
      <c r="ALC427" s="379"/>
      <c r="ALD427" s="379"/>
      <c r="ALE427" s="379"/>
      <c r="ALF427" s="379"/>
      <c r="ALG427" s="379"/>
      <c r="ALH427" s="379"/>
      <c r="ALI427" s="379"/>
      <c r="ALJ427" s="379"/>
      <c r="ALK427" s="379"/>
      <c r="ALL427" s="379"/>
      <c r="ALM427" s="379"/>
      <c r="ALN427" s="379"/>
      <c r="ALO427" s="379"/>
      <c r="ALP427" s="379"/>
      <c r="ALQ427" s="379"/>
      <c r="ALR427" s="379"/>
      <c r="ALS427" s="379"/>
      <c r="ALT427" s="379"/>
      <c r="ALU427" s="379"/>
      <c r="ALV427" s="379"/>
      <c r="ALW427" s="379"/>
      <c r="ALX427" s="379"/>
      <c r="ALY427" s="379"/>
      <c r="ALZ427" s="379"/>
      <c r="AMA427" s="379"/>
      <c r="AMB427" s="379"/>
      <c r="AMC427" s="379"/>
      <c r="AMD427" s="379"/>
      <c r="AME427" s="379"/>
      <c r="AMF427" s="379"/>
      <c r="AMG427" s="379"/>
      <c r="AMH427" s="379"/>
      <c r="AMI427" s="379"/>
      <c r="AMJ427" s="379"/>
      <c r="AMK427" s="379"/>
      <c r="AML427" s="379"/>
      <c r="AMM427" s="379"/>
      <c r="AMN427" s="379"/>
      <c r="AMO427" s="379"/>
      <c r="AMP427" s="379"/>
      <c r="AMQ427" s="379"/>
      <c r="AMR427" s="379"/>
      <c r="AMS427" s="379"/>
      <c r="AMT427" s="379"/>
      <c r="AMU427" s="379"/>
      <c r="AMV427" s="379"/>
      <c r="AMW427" s="379"/>
      <c r="AMX427" s="379"/>
      <c r="AMY427" s="379"/>
      <c r="AMZ427" s="379"/>
      <c r="ANA427" s="379"/>
      <c r="ANB427" s="379"/>
      <c r="ANC427" s="379"/>
      <c r="AND427" s="379"/>
      <c r="ANE427" s="379"/>
      <c r="ANF427" s="379"/>
      <c r="ANG427" s="379"/>
      <c r="ANH427" s="379"/>
    </row>
    <row r="428" spans="1:1048" s="343" customFormat="1" ht="13.2" x14ac:dyDescent="0.25">
      <c r="A428" s="375">
        <v>45955</v>
      </c>
      <c r="B428" s="373">
        <v>0</v>
      </c>
      <c r="C428" s="385">
        <v>9.9000000000000005E-2</v>
      </c>
      <c r="D428" s="387">
        <v>3.5000000000000003E-2</v>
      </c>
      <c r="E428" s="468">
        <v>7.2999999999999995E-2</v>
      </c>
      <c r="F428" s="479">
        <v>45986</v>
      </c>
      <c r="G428" s="476">
        <v>4</v>
      </c>
      <c r="H428" s="476">
        <v>0.31900000000000001</v>
      </c>
      <c r="I428" s="476">
        <v>0.20799999999999999</v>
      </c>
      <c r="J428" s="488">
        <v>0.20799999999999999</v>
      </c>
      <c r="K428" s="408">
        <v>46016</v>
      </c>
      <c r="L428" s="406">
        <v>0.1</v>
      </c>
      <c r="M428" s="406">
        <v>0.16700000000000001</v>
      </c>
      <c r="N428" s="406">
        <v>0.20200000000000001</v>
      </c>
      <c r="O428" s="464">
        <v>0.112</v>
      </c>
      <c r="P428" s="492">
        <v>46047</v>
      </c>
      <c r="Q428" s="451">
        <v>10.8</v>
      </c>
      <c r="R428" s="451">
        <v>0.34200000000000003</v>
      </c>
      <c r="S428" s="451">
        <v>0.36799999999999999</v>
      </c>
      <c r="T428" s="537">
        <v>0.34599999999999997</v>
      </c>
      <c r="U428" s="541">
        <v>46078</v>
      </c>
      <c r="V428" s="440">
        <v>0</v>
      </c>
      <c r="W428" s="440">
        <v>2.008</v>
      </c>
      <c r="X428" s="531">
        <v>2.9000000000000001E-2</v>
      </c>
      <c r="Y428" s="568">
        <v>0</v>
      </c>
      <c r="Z428" s="438">
        <v>46106</v>
      </c>
      <c r="AA428" s="441">
        <v>0</v>
      </c>
      <c r="AB428" s="442">
        <v>1.272</v>
      </c>
      <c r="AC428" s="442">
        <v>0.59099999999999997</v>
      </c>
      <c r="AD428" s="455">
        <v>0.66</v>
      </c>
      <c r="AE428" s="570"/>
      <c r="AF428" s="447"/>
      <c r="AG428" s="453"/>
      <c r="AH428" s="587"/>
      <c r="AI428" s="587"/>
      <c r="AJ428" s="443"/>
      <c r="AK428" s="444"/>
      <c r="AL428" s="445"/>
      <c r="AM428" s="445"/>
      <c r="AN428" s="445"/>
      <c r="AO428" s="446"/>
      <c r="AP428" s="447"/>
      <c r="AQ428" s="454"/>
      <c r="AR428" s="620"/>
      <c r="AS428" s="618"/>
      <c r="AT428" s="449"/>
      <c r="AU428" s="430"/>
      <c r="AV428" s="431"/>
      <c r="AW428" s="431"/>
      <c r="AX428" s="455"/>
      <c r="AY428" s="439"/>
      <c r="AZ428" s="381"/>
      <c r="BA428" s="381"/>
      <c r="BB428" s="383"/>
      <c r="BC428" s="383"/>
      <c r="BD428" s="449"/>
      <c r="BE428" s="430"/>
      <c r="BF428" s="441"/>
      <c r="BG428" s="441"/>
      <c r="BH428" s="624"/>
      <c r="BI428" s="379"/>
      <c r="BJ428" s="379"/>
      <c r="BK428" s="379"/>
      <c r="BL428" s="380"/>
      <c r="BM428" s="379"/>
      <c r="BN428" s="379"/>
      <c r="BO428" s="379"/>
      <c r="BP428" s="379"/>
      <c r="BQ428" s="379"/>
      <c r="BR428" s="379"/>
      <c r="BS428" s="379"/>
      <c r="BT428" s="379"/>
      <c r="BU428" s="379"/>
      <c r="BV428" s="379"/>
      <c r="BW428" s="379"/>
      <c r="BX428" s="379"/>
      <c r="BY428" s="379"/>
      <c r="BZ428" s="379"/>
      <c r="CA428" s="379"/>
      <c r="CB428" s="379"/>
      <c r="CC428" s="379"/>
      <c r="CD428" s="379"/>
      <c r="CE428" s="379"/>
      <c r="CF428" s="379"/>
      <c r="CG428" s="379"/>
      <c r="CH428" s="379"/>
      <c r="CI428" s="379"/>
      <c r="CJ428" s="379"/>
      <c r="CK428" s="379"/>
      <c r="CL428" s="379"/>
      <c r="CM428" s="379"/>
      <c r="CN428" s="379"/>
      <c r="CO428" s="379"/>
      <c r="CP428" s="379"/>
      <c r="CQ428" s="379"/>
      <c r="CR428" s="379"/>
      <c r="CS428" s="379"/>
      <c r="CT428" s="379"/>
      <c r="CU428" s="379"/>
      <c r="CV428" s="379"/>
      <c r="CW428" s="379"/>
      <c r="CX428" s="379"/>
      <c r="CY428" s="379"/>
      <c r="CZ428" s="379"/>
      <c r="DA428" s="379"/>
      <c r="DB428" s="379"/>
      <c r="DC428" s="379"/>
      <c r="DD428" s="379"/>
      <c r="DE428" s="379"/>
      <c r="DF428" s="379"/>
      <c r="DG428" s="379"/>
      <c r="DH428" s="379"/>
      <c r="DI428" s="379"/>
      <c r="DJ428" s="379"/>
      <c r="DK428" s="379"/>
      <c r="DL428" s="379"/>
      <c r="DM428" s="379"/>
      <c r="DN428" s="379"/>
      <c r="DO428" s="379"/>
      <c r="DP428" s="379"/>
      <c r="DQ428" s="379"/>
      <c r="DR428" s="379"/>
      <c r="DS428" s="379"/>
      <c r="DT428" s="379"/>
      <c r="DU428" s="379"/>
      <c r="DV428" s="379"/>
      <c r="DW428" s="379"/>
      <c r="DX428" s="379"/>
      <c r="DY428" s="379"/>
      <c r="DZ428" s="379"/>
      <c r="EA428" s="379"/>
      <c r="EB428" s="379"/>
      <c r="EC428" s="379"/>
      <c r="ED428" s="379"/>
      <c r="EE428" s="379"/>
      <c r="EF428" s="379"/>
      <c r="EG428" s="379"/>
      <c r="EH428" s="379"/>
      <c r="EI428" s="379"/>
      <c r="EJ428" s="379"/>
      <c r="EK428" s="379"/>
      <c r="EL428" s="379"/>
      <c r="EM428" s="379"/>
      <c r="EN428" s="379"/>
      <c r="EO428" s="379"/>
      <c r="EP428" s="379"/>
      <c r="EQ428" s="379"/>
      <c r="ER428" s="379"/>
      <c r="ES428" s="379"/>
      <c r="ET428" s="379"/>
      <c r="EU428" s="379"/>
      <c r="EV428" s="379"/>
      <c r="EW428" s="379"/>
      <c r="EX428" s="379"/>
      <c r="EY428" s="379"/>
      <c r="EZ428" s="379"/>
      <c r="FA428" s="379"/>
      <c r="FB428" s="379"/>
      <c r="FC428" s="379"/>
      <c r="FD428" s="379"/>
      <c r="FE428" s="379"/>
      <c r="FF428" s="379"/>
      <c r="FG428" s="379"/>
      <c r="FH428" s="379"/>
      <c r="FI428" s="379"/>
      <c r="FJ428" s="379"/>
      <c r="FK428" s="379"/>
      <c r="FL428" s="379"/>
      <c r="FM428" s="379"/>
      <c r="FN428" s="379"/>
      <c r="FO428" s="379"/>
      <c r="FP428" s="379"/>
      <c r="FQ428" s="379"/>
      <c r="FR428" s="379"/>
      <c r="FS428" s="379"/>
      <c r="FT428" s="379"/>
      <c r="FU428" s="379"/>
      <c r="FV428" s="379"/>
      <c r="FW428" s="379"/>
      <c r="FX428" s="379"/>
      <c r="FY428" s="379"/>
      <c r="FZ428" s="379"/>
      <c r="GA428" s="379"/>
      <c r="GB428" s="379"/>
      <c r="GC428" s="379"/>
      <c r="GD428" s="379"/>
      <c r="GE428" s="379"/>
      <c r="GF428" s="379"/>
      <c r="GG428" s="379"/>
      <c r="GH428" s="379"/>
      <c r="GI428" s="379"/>
      <c r="GJ428" s="379"/>
      <c r="GK428" s="379"/>
      <c r="GL428" s="379"/>
      <c r="GM428" s="379"/>
      <c r="GN428" s="379"/>
      <c r="GO428" s="379"/>
      <c r="GP428" s="379"/>
      <c r="GQ428" s="379"/>
      <c r="GR428" s="379"/>
      <c r="GS428" s="379"/>
      <c r="GT428" s="379"/>
      <c r="GU428" s="379"/>
      <c r="GV428" s="379"/>
      <c r="GW428" s="379"/>
      <c r="GX428" s="379"/>
      <c r="GY428" s="379"/>
      <c r="GZ428" s="379"/>
      <c r="HA428" s="379"/>
      <c r="HB428" s="379"/>
      <c r="HC428" s="379"/>
      <c r="HD428" s="379"/>
      <c r="HE428" s="379"/>
      <c r="HF428" s="379"/>
      <c r="HG428" s="379"/>
      <c r="HH428" s="379"/>
      <c r="HI428" s="379"/>
      <c r="HJ428" s="379"/>
      <c r="HK428" s="379"/>
      <c r="HL428" s="379"/>
      <c r="HM428" s="379"/>
      <c r="HN428" s="379"/>
      <c r="HO428" s="379"/>
      <c r="HP428" s="379"/>
      <c r="HQ428" s="379"/>
      <c r="HR428" s="379"/>
      <c r="HS428" s="379"/>
      <c r="HT428" s="379"/>
      <c r="HU428" s="379"/>
      <c r="HV428" s="379"/>
      <c r="HW428" s="379"/>
      <c r="HX428" s="379"/>
      <c r="HY428" s="379"/>
      <c r="HZ428" s="379"/>
      <c r="IA428" s="379"/>
      <c r="IB428" s="379"/>
      <c r="IC428" s="379"/>
      <c r="ID428" s="379"/>
      <c r="IE428" s="379"/>
      <c r="IF428" s="379"/>
      <c r="IG428" s="379"/>
      <c r="IH428" s="379"/>
      <c r="II428" s="379"/>
      <c r="IJ428" s="379"/>
      <c r="IK428" s="379"/>
      <c r="IL428" s="379"/>
      <c r="IM428" s="379"/>
      <c r="IN428" s="379"/>
      <c r="IO428" s="379"/>
      <c r="IP428" s="379"/>
      <c r="IQ428" s="379"/>
      <c r="IR428" s="379"/>
      <c r="IS428" s="379"/>
      <c r="IT428" s="379"/>
      <c r="IU428" s="379"/>
      <c r="IV428" s="379"/>
      <c r="IW428" s="379"/>
      <c r="IX428" s="379"/>
      <c r="IY428" s="379"/>
      <c r="IZ428" s="379"/>
      <c r="JA428" s="379"/>
      <c r="JB428" s="379"/>
      <c r="JC428" s="379"/>
      <c r="JD428" s="379"/>
      <c r="JE428" s="379"/>
      <c r="JF428" s="379"/>
      <c r="JG428" s="379"/>
      <c r="JH428" s="379"/>
      <c r="JI428" s="379"/>
      <c r="JJ428" s="379"/>
      <c r="JK428" s="379"/>
      <c r="JL428" s="379"/>
      <c r="JM428" s="379"/>
      <c r="JN428" s="379"/>
      <c r="JO428" s="379"/>
      <c r="JP428" s="379"/>
      <c r="JQ428" s="379"/>
      <c r="JR428" s="379"/>
      <c r="JS428" s="379"/>
      <c r="JT428" s="379"/>
      <c r="JU428" s="379"/>
      <c r="JV428" s="379"/>
      <c r="JW428" s="379"/>
      <c r="JX428" s="379"/>
      <c r="JY428" s="379"/>
      <c r="JZ428" s="379"/>
      <c r="KA428" s="379"/>
      <c r="KB428" s="379"/>
      <c r="KC428" s="379"/>
      <c r="KD428" s="379"/>
      <c r="KE428" s="379"/>
      <c r="KF428" s="379"/>
      <c r="KG428" s="379"/>
      <c r="KH428" s="379"/>
      <c r="KI428" s="379"/>
      <c r="KJ428" s="379"/>
      <c r="KK428" s="379"/>
      <c r="KL428" s="379"/>
      <c r="KM428" s="379"/>
      <c r="KN428" s="379"/>
      <c r="KO428" s="379"/>
      <c r="KP428" s="379"/>
      <c r="KQ428" s="379"/>
      <c r="KR428" s="379"/>
      <c r="KS428" s="379"/>
      <c r="KT428" s="379"/>
      <c r="KU428" s="379"/>
      <c r="KV428" s="379"/>
      <c r="KW428" s="379"/>
      <c r="KX428" s="379"/>
      <c r="KY428" s="379"/>
      <c r="KZ428" s="379"/>
      <c r="LA428" s="379"/>
      <c r="LB428" s="379"/>
      <c r="LC428" s="379"/>
      <c r="LD428" s="379"/>
      <c r="LE428" s="379"/>
      <c r="LF428" s="379"/>
      <c r="LG428" s="379"/>
      <c r="LH428" s="379"/>
      <c r="LI428" s="379"/>
      <c r="LJ428" s="379"/>
      <c r="LK428" s="379"/>
      <c r="LL428" s="379"/>
      <c r="LM428" s="379"/>
      <c r="LN428" s="379"/>
      <c r="LO428" s="379"/>
      <c r="LP428" s="379"/>
      <c r="LQ428" s="379"/>
      <c r="LR428" s="379"/>
      <c r="LS428" s="379"/>
      <c r="LT428" s="379"/>
      <c r="LU428" s="379"/>
      <c r="LV428" s="379"/>
      <c r="LW428" s="379"/>
      <c r="LX428" s="379"/>
      <c r="LY428" s="379"/>
      <c r="LZ428" s="379"/>
      <c r="MA428" s="379"/>
      <c r="MB428" s="379"/>
      <c r="MC428" s="379"/>
      <c r="MD428" s="379"/>
      <c r="ME428" s="379"/>
      <c r="MF428" s="379"/>
      <c r="MG428" s="379"/>
      <c r="MH428" s="379"/>
      <c r="MI428" s="379"/>
      <c r="MJ428" s="379"/>
      <c r="MK428" s="379"/>
      <c r="ML428" s="379"/>
      <c r="MM428" s="379"/>
      <c r="MN428" s="379"/>
      <c r="MO428" s="379"/>
      <c r="MP428" s="379"/>
      <c r="MQ428" s="379"/>
      <c r="MR428" s="379"/>
      <c r="MS428" s="379"/>
      <c r="MT428" s="379"/>
      <c r="MU428" s="379"/>
      <c r="MV428" s="379"/>
      <c r="MW428" s="379"/>
      <c r="MX428" s="379"/>
      <c r="MY428" s="379"/>
      <c r="MZ428" s="379"/>
      <c r="NA428" s="379"/>
      <c r="NB428" s="379"/>
      <c r="NC428" s="379"/>
      <c r="ND428" s="379"/>
      <c r="NE428" s="379"/>
      <c r="NF428" s="379"/>
      <c r="NG428" s="379"/>
      <c r="NH428" s="379"/>
      <c r="NI428" s="379"/>
      <c r="NJ428" s="379"/>
      <c r="NK428" s="379"/>
      <c r="NL428" s="379"/>
      <c r="NM428" s="379"/>
      <c r="NN428" s="379"/>
      <c r="NO428" s="379"/>
      <c r="NP428" s="379"/>
      <c r="NQ428" s="379"/>
      <c r="NR428" s="379"/>
      <c r="NS428" s="379"/>
      <c r="NT428" s="379"/>
      <c r="NU428" s="379"/>
      <c r="NV428" s="379"/>
      <c r="NW428" s="379"/>
      <c r="NX428" s="379"/>
      <c r="NY428" s="379"/>
      <c r="NZ428" s="379"/>
      <c r="OA428" s="379"/>
      <c r="OB428" s="379"/>
      <c r="OC428" s="379"/>
      <c r="OD428" s="379"/>
      <c r="OE428" s="379"/>
      <c r="OF428" s="379"/>
      <c r="OG428" s="379"/>
      <c r="OH428" s="379"/>
      <c r="OI428" s="379"/>
      <c r="OJ428" s="379"/>
      <c r="OK428" s="379"/>
      <c r="OL428" s="379"/>
      <c r="OM428" s="379"/>
      <c r="ON428" s="379"/>
      <c r="OO428" s="379"/>
      <c r="OP428" s="379"/>
      <c r="OQ428" s="379"/>
      <c r="OR428" s="379"/>
      <c r="OS428" s="379"/>
      <c r="OT428" s="379"/>
      <c r="OU428" s="379"/>
      <c r="OV428" s="379"/>
      <c r="OW428" s="379"/>
      <c r="OX428" s="379"/>
      <c r="OY428" s="379"/>
      <c r="OZ428" s="379"/>
      <c r="PA428" s="379"/>
      <c r="PB428" s="379"/>
      <c r="PC428" s="379"/>
      <c r="PD428" s="379"/>
      <c r="PE428" s="379"/>
      <c r="PF428" s="379"/>
      <c r="PG428" s="379"/>
      <c r="PH428" s="379"/>
      <c r="PI428" s="379"/>
      <c r="PJ428" s="379"/>
      <c r="PK428" s="379"/>
      <c r="PL428" s="379"/>
      <c r="PM428" s="379"/>
      <c r="PN428" s="379"/>
      <c r="PO428" s="379"/>
      <c r="PP428" s="379"/>
      <c r="PQ428" s="379"/>
      <c r="PR428" s="379"/>
      <c r="PS428" s="379"/>
      <c r="PT428" s="379"/>
      <c r="PU428" s="379"/>
      <c r="PV428" s="379"/>
      <c r="PW428" s="379"/>
      <c r="PX428" s="379"/>
      <c r="PY428" s="379"/>
      <c r="PZ428" s="379"/>
      <c r="QA428" s="379"/>
      <c r="QB428" s="379"/>
      <c r="QC428" s="379"/>
      <c r="QD428" s="379"/>
      <c r="QE428" s="379"/>
      <c r="QF428" s="379"/>
      <c r="QG428" s="379"/>
      <c r="QH428" s="379"/>
      <c r="QI428" s="379"/>
      <c r="QJ428" s="379"/>
      <c r="QK428" s="379"/>
      <c r="QL428" s="379"/>
      <c r="QM428" s="379"/>
      <c r="QN428" s="379"/>
      <c r="QO428" s="379"/>
      <c r="QP428" s="379"/>
      <c r="QQ428" s="379"/>
      <c r="QR428" s="379"/>
      <c r="QS428" s="379"/>
      <c r="QT428" s="379"/>
      <c r="QU428" s="379"/>
      <c r="QV428" s="379"/>
      <c r="QW428" s="379"/>
      <c r="QX428" s="379"/>
      <c r="QY428" s="379"/>
      <c r="QZ428" s="379"/>
      <c r="RA428" s="379"/>
      <c r="RB428" s="379"/>
      <c r="RC428" s="379"/>
      <c r="RD428" s="379"/>
      <c r="RE428" s="379"/>
      <c r="RF428" s="379"/>
      <c r="RG428" s="379"/>
      <c r="RH428" s="379"/>
      <c r="RI428" s="379"/>
      <c r="RJ428" s="379"/>
      <c r="RK428" s="379"/>
      <c r="RL428" s="379"/>
      <c r="RM428" s="379"/>
      <c r="RN428" s="379"/>
      <c r="RO428" s="379"/>
      <c r="RP428" s="379"/>
      <c r="RQ428" s="379"/>
      <c r="RR428" s="379"/>
      <c r="RS428" s="379"/>
      <c r="RT428" s="379"/>
      <c r="RU428" s="379"/>
      <c r="RV428" s="379"/>
      <c r="RW428" s="379"/>
      <c r="RX428" s="379"/>
      <c r="RY428" s="379"/>
      <c r="RZ428" s="379"/>
      <c r="SA428" s="379"/>
      <c r="SB428" s="379"/>
      <c r="SC428" s="379"/>
      <c r="SD428" s="379"/>
      <c r="SE428" s="379"/>
      <c r="SF428" s="379"/>
      <c r="SG428" s="379"/>
      <c r="SH428" s="379"/>
      <c r="SI428" s="379"/>
      <c r="SJ428" s="379"/>
      <c r="SK428" s="379"/>
      <c r="SL428" s="379"/>
      <c r="SM428" s="379"/>
      <c r="SN428" s="379"/>
      <c r="SO428" s="379"/>
      <c r="SP428" s="379"/>
      <c r="SQ428" s="379"/>
      <c r="SR428" s="379"/>
      <c r="SS428" s="379"/>
      <c r="ST428" s="379"/>
      <c r="SU428" s="379"/>
      <c r="SV428" s="379"/>
      <c r="SW428" s="379"/>
      <c r="SX428" s="379"/>
      <c r="SY428" s="379"/>
      <c r="SZ428" s="379"/>
      <c r="TA428" s="379"/>
      <c r="TB428" s="379"/>
      <c r="TC428" s="379"/>
      <c r="TD428" s="379"/>
      <c r="TE428" s="379"/>
      <c r="TF428" s="379"/>
      <c r="TG428" s="379"/>
      <c r="TH428" s="379"/>
      <c r="TI428" s="379"/>
      <c r="TJ428" s="379"/>
      <c r="TK428" s="379"/>
      <c r="TL428" s="379"/>
      <c r="TM428" s="379"/>
      <c r="TN428" s="379"/>
      <c r="TO428" s="379"/>
      <c r="TP428" s="379"/>
      <c r="TQ428" s="379"/>
      <c r="TR428" s="379"/>
      <c r="TS428" s="379"/>
      <c r="TT428" s="379"/>
      <c r="TU428" s="379"/>
      <c r="TV428" s="379"/>
      <c r="TW428" s="379"/>
      <c r="TX428" s="379"/>
      <c r="TY428" s="379"/>
      <c r="TZ428" s="379"/>
      <c r="UA428" s="379"/>
      <c r="UB428" s="379"/>
      <c r="UC428" s="379"/>
      <c r="UD428" s="379"/>
      <c r="UE428" s="379"/>
      <c r="UF428" s="379"/>
      <c r="UG428" s="379"/>
      <c r="UH428" s="379"/>
      <c r="UI428" s="379"/>
      <c r="UJ428" s="379"/>
      <c r="UK428" s="379"/>
      <c r="UL428" s="379"/>
      <c r="UM428" s="379"/>
      <c r="UN428" s="379"/>
      <c r="UO428" s="379"/>
      <c r="UP428" s="379"/>
      <c r="UQ428" s="379"/>
      <c r="UR428" s="379"/>
      <c r="US428" s="379"/>
      <c r="UT428" s="379"/>
      <c r="UU428" s="379"/>
      <c r="UV428" s="379"/>
      <c r="UW428" s="379"/>
      <c r="UX428" s="379"/>
      <c r="UY428" s="379"/>
      <c r="UZ428" s="379"/>
      <c r="VA428" s="379"/>
      <c r="VB428" s="379"/>
      <c r="VC428" s="379"/>
      <c r="VD428" s="379"/>
      <c r="VE428" s="379"/>
      <c r="VF428" s="379"/>
      <c r="VG428" s="379"/>
      <c r="VH428" s="379"/>
      <c r="VI428" s="379"/>
      <c r="VJ428" s="379"/>
      <c r="VK428" s="379"/>
      <c r="VL428" s="379"/>
      <c r="VM428" s="379"/>
      <c r="VN428" s="379"/>
      <c r="VO428" s="379"/>
      <c r="VP428" s="379"/>
      <c r="VQ428" s="379"/>
      <c r="VR428" s="379"/>
      <c r="VS428" s="379"/>
      <c r="VT428" s="379"/>
      <c r="VU428" s="379"/>
      <c r="VV428" s="379"/>
      <c r="VW428" s="379"/>
      <c r="VX428" s="379"/>
      <c r="VY428" s="379"/>
      <c r="VZ428" s="379"/>
      <c r="WA428" s="379"/>
      <c r="WB428" s="379"/>
      <c r="WC428" s="379"/>
      <c r="WD428" s="379"/>
      <c r="WE428" s="379"/>
      <c r="WF428" s="379"/>
      <c r="WG428" s="379"/>
      <c r="WH428" s="379"/>
      <c r="WI428" s="379"/>
      <c r="WJ428" s="379"/>
      <c r="WK428" s="379"/>
      <c r="WL428" s="379"/>
      <c r="WM428" s="379"/>
      <c r="WN428" s="379"/>
      <c r="WO428" s="379"/>
      <c r="WP428" s="379"/>
      <c r="WQ428" s="379"/>
      <c r="WR428" s="379"/>
      <c r="WS428" s="379"/>
      <c r="WT428" s="379"/>
      <c r="WU428" s="379"/>
      <c r="WV428" s="379"/>
      <c r="WW428" s="379"/>
      <c r="WX428" s="379"/>
      <c r="WY428" s="379"/>
      <c r="WZ428" s="379"/>
      <c r="XA428" s="379"/>
      <c r="XB428" s="379"/>
      <c r="XC428" s="379"/>
      <c r="XD428" s="379"/>
      <c r="XE428" s="379"/>
      <c r="XF428" s="379"/>
      <c r="XG428" s="379"/>
      <c r="XH428" s="379"/>
      <c r="XI428" s="379"/>
      <c r="XJ428" s="379"/>
      <c r="XK428" s="379"/>
      <c r="XL428" s="379"/>
      <c r="XM428" s="379"/>
      <c r="XN428" s="379"/>
      <c r="XO428" s="379"/>
      <c r="XP428" s="379"/>
      <c r="XQ428" s="379"/>
      <c r="XR428" s="379"/>
      <c r="XS428" s="379"/>
      <c r="XT428" s="379"/>
      <c r="XU428" s="379"/>
      <c r="XV428" s="379"/>
      <c r="XW428" s="379"/>
      <c r="XX428" s="379"/>
      <c r="XY428" s="379"/>
      <c r="XZ428" s="379"/>
      <c r="YA428" s="379"/>
      <c r="YB428" s="379"/>
      <c r="YC428" s="379"/>
      <c r="YD428" s="379"/>
      <c r="YE428" s="379"/>
      <c r="YF428" s="379"/>
      <c r="YG428" s="379"/>
      <c r="YH428" s="379"/>
      <c r="YI428" s="379"/>
      <c r="YJ428" s="379"/>
      <c r="YK428" s="379"/>
      <c r="YL428" s="379"/>
      <c r="YM428" s="379"/>
      <c r="YN428" s="379"/>
      <c r="YO428" s="379"/>
      <c r="YP428" s="379"/>
      <c r="YQ428" s="379"/>
      <c r="YR428" s="379"/>
      <c r="YS428" s="379"/>
      <c r="YT428" s="379"/>
      <c r="YU428" s="379"/>
      <c r="YV428" s="379"/>
      <c r="YW428" s="379"/>
      <c r="YX428" s="379"/>
      <c r="YY428" s="379"/>
      <c r="YZ428" s="379"/>
      <c r="ZA428" s="379"/>
      <c r="ZB428" s="379"/>
      <c r="ZC428" s="379"/>
      <c r="ZD428" s="379"/>
      <c r="ZE428" s="379"/>
      <c r="ZF428" s="379"/>
      <c r="ZG428" s="379"/>
      <c r="ZH428" s="379"/>
      <c r="ZI428" s="379"/>
      <c r="ZJ428" s="379"/>
      <c r="ZK428" s="379"/>
      <c r="ZL428" s="379"/>
      <c r="ZM428" s="379"/>
      <c r="ZN428" s="379"/>
      <c r="ZO428" s="379"/>
      <c r="ZP428" s="379"/>
      <c r="ZQ428" s="379"/>
      <c r="ZR428" s="379"/>
      <c r="ZS428" s="379"/>
      <c r="ZT428" s="379"/>
      <c r="ZU428" s="379"/>
      <c r="ZV428" s="379"/>
      <c r="ZW428" s="379"/>
      <c r="ZX428" s="379"/>
      <c r="ZY428" s="379"/>
      <c r="ZZ428" s="379"/>
      <c r="AAA428" s="379"/>
      <c r="AAB428" s="379"/>
      <c r="AAC428" s="379"/>
      <c r="AAD428" s="379"/>
      <c r="AAE428" s="379"/>
      <c r="AAF428" s="379"/>
      <c r="AAG428" s="379"/>
      <c r="AAH428" s="379"/>
      <c r="AAI428" s="379"/>
      <c r="AAJ428" s="379"/>
      <c r="AAK428" s="379"/>
      <c r="AAL428" s="379"/>
      <c r="AAM428" s="379"/>
      <c r="AAN428" s="379"/>
      <c r="AAO428" s="379"/>
      <c r="AAP428" s="379"/>
      <c r="AAQ428" s="379"/>
      <c r="AAR428" s="379"/>
      <c r="AAS428" s="379"/>
      <c r="AAT428" s="379"/>
      <c r="AAU428" s="379"/>
      <c r="AAV428" s="379"/>
      <c r="AAW428" s="379"/>
      <c r="AAX428" s="379"/>
      <c r="AAY428" s="379"/>
      <c r="AAZ428" s="379"/>
      <c r="ABA428" s="379"/>
      <c r="ABB428" s="379"/>
      <c r="ABC428" s="379"/>
      <c r="ABD428" s="379"/>
      <c r="ABE428" s="379"/>
      <c r="ABF428" s="379"/>
      <c r="ABG428" s="379"/>
      <c r="ABH428" s="379"/>
      <c r="ABI428" s="379"/>
      <c r="ABJ428" s="379"/>
      <c r="ABK428" s="379"/>
      <c r="ABL428" s="379"/>
      <c r="ABM428" s="379"/>
      <c r="ABN428" s="379"/>
      <c r="ABO428" s="379"/>
      <c r="ABP428" s="379"/>
      <c r="ABQ428" s="379"/>
      <c r="ABR428" s="379"/>
      <c r="ABS428" s="379"/>
      <c r="ABT428" s="379"/>
      <c r="ABU428" s="379"/>
      <c r="ABV428" s="379"/>
      <c r="ABW428" s="379"/>
      <c r="ABX428" s="379"/>
      <c r="ABY428" s="379"/>
      <c r="ABZ428" s="379"/>
      <c r="ACA428" s="379"/>
      <c r="ACB428" s="379"/>
      <c r="ACC428" s="379"/>
      <c r="ACD428" s="379"/>
      <c r="ACE428" s="379"/>
      <c r="ACF428" s="379"/>
      <c r="ACG428" s="379"/>
      <c r="ACH428" s="379"/>
      <c r="ACI428" s="379"/>
      <c r="ACJ428" s="379"/>
      <c r="ACK428" s="379"/>
      <c r="ACL428" s="379"/>
      <c r="ACM428" s="379"/>
      <c r="ACN428" s="379"/>
      <c r="ACO428" s="379"/>
      <c r="ACP428" s="379"/>
      <c r="ACQ428" s="379"/>
      <c r="ACR428" s="379"/>
      <c r="ACS428" s="379"/>
      <c r="ACT428" s="379"/>
      <c r="ACU428" s="379"/>
      <c r="ACV428" s="379"/>
      <c r="ACW428" s="379"/>
      <c r="ACX428" s="379"/>
      <c r="ACY428" s="379"/>
      <c r="ACZ428" s="379"/>
      <c r="ADA428" s="379"/>
      <c r="ADB428" s="379"/>
      <c r="ADC428" s="379"/>
      <c r="ADD428" s="379"/>
      <c r="ADE428" s="379"/>
      <c r="ADF428" s="379"/>
      <c r="ADG428" s="379"/>
      <c r="ADH428" s="379"/>
      <c r="ADI428" s="379"/>
      <c r="ADJ428" s="379"/>
      <c r="ADK428" s="379"/>
      <c r="ADL428" s="379"/>
      <c r="ADM428" s="379"/>
      <c r="ADN428" s="379"/>
      <c r="ADO428" s="379"/>
      <c r="ADP428" s="379"/>
      <c r="ADQ428" s="379"/>
      <c r="ADR428" s="379"/>
      <c r="ADS428" s="379"/>
      <c r="ADT428" s="379"/>
      <c r="ADU428" s="379"/>
      <c r="ADV428" s="379"/>
      <c r="ADW428" s="379"/>
      <c r="ADX428" s="379"/>
      <c r="ADY428" s="379"/>
      <c r="ADZ428" s="379"/>
      <c r="AEA428" s="379"/>
      <c r="AEB428" s="379"/>
      <c r="AEC428" s="379"/>
      <c r="AED428" s="379"/>
      <c r="AEE428" s="379"/>
      <c r="AEF428" s="379"/>
      <c r="AEG428" s="379"/>
      <c r="AEH428" s="379"/>
      <c r="AEI428" s="379"/>
      <c r="AEJ428" s="379"/>
      <c r="AEK428" s="379"/>
      <c r="AEL428" s="379"/>
      <c r="AEM428" s="379"/>
      <c r="AEN428" s="379"/>
      <c r="AEO428" s="379"/>
      <c r="AEP428" s="379"/>
      <c r="AEQ428" s="379"/>
      <c r="AER428" s="379"/>
      <c r="AES428" s="379"/>
      <c r="AET428" s="379"/>
      <c r="AEU428" s="379"/>
      <c r="AEV428" s="379"/>
      <c r="AEW428" s="379"/>
      <c r="AEX428" s="379"/>
      <c r="AEY428" s="379"/>
      <c r="AEZ428" s="379"/>
      <c r="AFA428" s="379"/>
      <c r="AFB428" s="379"/>
      <c r="AFC428" s="379"/>
      <c r="AFD428" s="379"/>
      <c r="AFE428" s="379"/>
      <c r="AFF428" s="379"/>
      <c r="AFG428" s="379"/>
      <c r="AFH428" s="379"/>
      <c r="AFI428" s="379"/>
      <c r="AFJ428" s="379"/>
      <c r="AFK428" s="379"/>
      <c r="AFL428" s="379"/>
      <c r="AFM428" s="379"/>
      <c r="AFN428" s="379"/>
      <c r="AFO428" s="379"/>
      <c r="AFP428" s="379"/>
      <c r="AFQ428" s="379"/>
      <c r="AFR428" s="379"/>
      <c r="AFS428" s="379"/>
      <c r="AFT428" s="379"/>
      <c r="AFU428" s="379"/>
      <c r="AFV428" s="379"/>
      <c r="AFW428" s="379"/>
      <c r="AFX428" s="379"/>
      <c r="AFY428" s="379"/>
      <c r="AFZ428" s="379"/>
      <c r="AGA428" s="379"/>
      <c r="AGB428" s="379"/>
      <c r="AGC428" s="379"/>
      <c r="AGD428" s="379"/>
      <c r="AGE428" s="379"/>
      <c r="AGF428" s="379"/>
      <c r="AGG428" s="379"/>
      <c r="AGH428" s="379"/>
      <c r="AGI428" s="379"/>
      <c r="AGJ428" s="379"/>
      <c r="AGK428" s="379"/>
      <c r="AGL428" s="379"/>
      <c r="AGM428" s="379"/>
      <c r="AGN428" s="379"/>
      <c r="AGO428" s="379"/>
      <c r="AGP428" s="379"/>
      <c r="AGQ428" s="379"/>
      <c r="AGR428" s="379"/>
      <c r="AGS428" s="379"/>
      <c r="AGT428" s="379"/>
      <c r="AGU428" s="379"/>
      <c r="AGV428" s="379"/>
      <c r="AGW428" s="379"/>
      <c r="AGX428" s="379"/>
      <c r="AGY428" s="379"/>
      <c r="AGZ428" s="379"/>
      <c r="AHA428" s="379"/>
      <c r="AHB428" s="379"/>
      <c r="AHC428" s="379"/>
      <c r="AHD428" s="379"/>
      <c r="AHE428" s="379"/>
      <c r="AHF428" s="379"/>
      <c r="AHG428" s="379"/>
      <c r="AHH428" s="379"/>
      <c r="AHI428" s="379"/>
      <c r="AHJ428" s="379"/>
      <c r="AHK428" s="379"/>
      <c r="AHL428" s="379"/>
      <c r="AHM428" s="379"/>
      <c r="AHN428" s="379"/>
      <c r="AHO428" s="379"/>
      <c r="AHP428" s="379"/>
      <c r="AHQ428" s="379"/>
      <c r="AHR428" s="379"/>
      <c r="AHS428" s="379"/>
      <c r="AHT428" s="379"/>
      <c r="AHU428" s="379"/>
      <c r="AHV428" s="379"/>
      <c r="AHW428" s="379"/>
      <c r="AHX428" s="379"/>
      <c r="AHY428" s="379"/>
      <c r="AHZ428" s="379"/>
      <c r="AIA428" s="379"/>
      <c r="AIB428" s="379"/>
      <c r="AIC428" s="379"/>
      <c r="AID428" s="379"/>
      <c r="AIE428" s="379"/>
      <c r="AIF428" s="379"/>
      <c r="AIG428" s="379"/>
      <c r="AIH428" s="379"/>
      <c r="AII428" s="379"/>
      <c r="AIJ428" s="379"/>
      <c r="AIK428" s="379"/>
      <c r="AIL428" s="379"/>
      <c r="AIM428" s="379"/>
      <c r="AIN428" s="379"/>
      <c r="AIO428" s="379"/>
      <c r="AIP428" s="379"/>
      <c r="AIQ428" s="379"/>
      <c r="AIR428" s="379"/>
      <c r="AIS428" s="379"/>
      <c r="AIT428" s="379"/>
      <c r="AIU428" s="379"/>
      <c r="AIV428" s="379"/>
      <c r="AIW428" s="379"/>
      <c r="AIX428" s="379"/>
      <c r="AIY428" s="379"/>
      <c r="AIZ428" s="379"/>
      <c r="AJA428" s="379"/>
      <c r="AJB428" s="379"/>
      <c r="AJC428" s="379"/>
      <c r="AJD428" s="379"/>
      <c r="AJE428" s="379"/>
      <c r="AJF428" s="379"/>
      <c r="AJG428" s="379"/>
      <c r="AJH428" s="379"/>
      <c r="AJI428" s="379"/>
      <c r="AJJ428" s="379"/>
      <c r="AJK428" s="379"/>
      <c r="AJL428" s="379"/>
      <c r="AJM428" s="379"/>
      <c r="AJN428" s="379"/>
      <c r="AJO428" s="379"/>
      <c r="AJP428" s="379"/>
      <c r="AJQ428" s="379"/>
      <c r="AJR428" s="379"/>
      <c r="AJS428" s="379"/>
      <c r="AJT428" s="379"/>
      <c r="AJU428" s="379"/>
      <c r="AJV428" s="379"/>
      <c r="AJW428" s="379"/>
      <c r="AJX428" s="379"/>
      <c r="AJY428" s="379"/>
      <c r="AJZ428" s="379"/>
      <c r="AKA428" s="379"/>
      <c r="AKB428" s="379"/>
      <c r="AKC428" s="379"/>
      <c r="AKD428" s="379"/>
      <c r="AKE428" s="379"/>
      <c r="AKF428" s="379"/>
      <c r="AKG428" s="379"/>
      <c r="AKH428" s="379"/>
      <c r="AKI428" s="379"/>
      <c r="AKJ428" s="379"/>
      <c r="AKK428" s="379"/>
      <c r="AKL428" s="379"/>
      <c r="AKM428" s="379"/>
      <c r="AKN428" s="379"/>
      <c r="AKO428" s="379"/>
      <c r="AKP428" s="379"/>
      <c r="AKQ428" s="379"/>
      <c r="AKR428" s="379"/>
      <c r="AKS428" s="379"/>
      <c r="AKT428" s="379"/>
      <c r="AKU428" s="379"/>
      <c r="AKV428" s="379"/>
      <c r="AKW428" s="379"/>
      <c r="AKX428" s="379"/>
      <c r="AKY428" s="379"/>
      <c r="AKZ428" s="379"/>
      <c r="ALA428" s="379"/>
      <c r="ALB428" s="379"/>
      <c r="ALC428" s="379"/>
      <c r="ALD428" s="379"/>
      <c r="ALE428" s="379"/>
      <c r="ALF428" s="379"/>
      <c r="ALG428" s="379"/>
      <c r="ALH428" s="379"/>
      <c r="ALI428" s="379"/>
      <c r="ALJ428" s="379"/>
      <c r="ALK428" s="379"/>
      <c r="ALL428" s="379"/>
      <c r="ALM428" s="379"/>
      <c r="ALN428" s="379"/>
      <c r="ALO428" s="379"/>
      <c r="ALP428" s="379"/>
      <c r="ALQ428" s="379"/>
      <c r="ALR428" s="379"/>
      <c r="ALS428" s="379"/>
      <c r="ALT428" s="379"/>
      <c r="ALU428" s="379"/>
      <c r="ALV428" s="379"/>
      <c r="ALW428" s="379"/>
      <c r="ALX428" s="379"/>
      <c r="ALY428" s="379"/>
      <c r="ALZ428" s="379"/>
      <c r="AMA428" s="379"/>
      <c r="AMB428" s="379"/>
      <c r="AMC428" s="379"/>
      <c r="AMD428" s="379"/>
      <c r="AME428" s="379"/>
      <c r="AMF428" s="379"/>
      <c r="AMG428" s="379"/>
      <c r="AMH428" s="379"/>
      <c r="AMI428" s="379"/>
      <c r="AMJ428" s="379"/>
      <c r="AMK428" s="379"/>
      <c r="AML428" s="379"/>
      <c r="AMM428" s="379"/>
      <c r="AMN428" s="379"/>
      <c r="AMO428" s="379"/>
      <c r="AMP428" s="379"/>
      <c r="AMQ428" s="379"/>
      <c r="AMR428" s="379"/>
      <c r="AMS428" s="379"/>
      <c r="AMT428" s="379"/>
      <c r="AMU428" s="379"/>
      <c r="AMV428" s="379"/>
      <c r="AMW428" s="379"/>
      <c r="AMX428" s="379"/>
      <c r="AMY428" s="379"/>
      <c r="AMZ428" s="379"/>
      <c r="ANA428" s="379"/>
      <c r="ANB428" s="379"/>
      <c r="ANC428" s="379"/>
      <c r="AND428" s="379"/>
      <c r="ANE428" s="379"/>
      <c r="ANF428" s="379"/>
      <c r="ANG428" s="379"/>
      <c r="ANH428" s="379"/>
    </row>
    <row r="429" spans="1:1048" s="343" customFormat="1" ht="13.2" x14ac:dyDescent="0.25">
      <c r="A429" s="375">
        <v>45956</v>
      </c>
      <c r="B429" s="374">
        <v>0.1</v>
      </c>
      <c r="C429" s="385">
        <v>0.1</v>
      </c>
      <c r="D429" s="387">
        <v>3.6999999999999998E-2</v>
      </c>
      <c r="E429" s="468">
        <v>7.9000000000000001E-2</v>
      </c>
      <c r="F429" s="479">
        <v>45987</v>
      </c>
      <c r="G429" s="476">
        <v>0.1</v>
      </c>
      <c r="H429" s="476">
        <v>0.25800000000000001</v>
      </c>
      <c r="I429" s="476">
        <v>0.20699999999999999</v>
      </c>
      <c r="J429" s="488">
        <v>0.20699999999999999</v>
      </c>
      <c r="K429" s="408">
        <v>46017</v>
      </c>
      <c r="L429" s="406">
        <v>0</v>
      </c>
      <c r="M429" s="406">
        <v>0.159</v>
      </c>
      <c r="N429" s="406">
        <v>0.184</v>
      </c>
      <c r="O429" s="464">
        <v>0.125</v>
      </c>
      <c r="P429" s="480">
        <v>46048</v>
      </c>
      <c r="Q429" s="529">
        <v>15.1</v>
      </c>
      <c r="R429" s="529">
        <v>1.139</v>
      </c>
      <c r="S429" s="529">
        <v>0.49299999999999999</v>
      </c>
      <c r="T429" s="539">
        <v>0.374</v>
      </c>
      <c r="U429" s="541">
        <v>46079</v>
      </c>
      <c r="V429" s="440">
        <v>0</v>
      </c>
      <c r="W429" s="440">
        <v>1.9630000000000001</v>
      </c>
      <c r="X429" s="531">
        <v>0.32900000000000001</v>
      </c>
      <c r="Y429" s="568">
        <v>0.36499999999999999</v>
      </c>
      <c r="Z429" s="449">
        <v>46107</v>
      </c>
      <c r="AA429" s="441">
        <v>0</v>
      </c>
      <c r="AB429" s="442">
        <v>1.29</v>
      </c>
      <c r="AC429" s="442">
        <v>0.58199999999999996</v>
      </c>
      <c r="AD429" s="455">
        <v>0.64600000000000002</v>
      </c>
      <c r="AE429" s="570"/>
      <c r="AF429" s="447"/>
      <c r="AG429" s="453"/>
      <c r="AH429" s="587"/>
      <c r="AI429" s="587"/>
      <c r="AJ429" s="443"/>
      <c r="AK429" s="444"/>
      <c r="AL429" s="445"/>
      <c r="AM429" s="445"/>
      <c r="AN429" s="445"/>
      <c r="AO429" s="446"/>
      <c r="AP429" s="447"/>
      <c r="AQ429" s="454"/>
      <c r="AR429" s="620"/>
      <c r="AS429" s="618"/>
      <c r="AT429" s="449"/>
      <c r="AU429" s="430"/>
      <c r="AV429" s="431"/>
      <c r="AW429" s="431"/>
      <c r="AX429" s="455"/>
      <c r="AY429" s="439"/>
      <c r="AZ429" s="381"/>
      <c r="BA429" s="381"/>
      <c r="BB429" s="383"/>
      <c r="BC429" s="383"/>
      <c r="BD429" s="449"/>
      <c r="BE429" s="430"/>
      <c r="BF429" s="441"/>
      <c r="BG429" s="441"/>
      <c r="BH429" s="624"/>
      <c r="BI429" s="379"/>
      <c r="BJ429" s="379"/>
      <c r="BK429" s="379"/>
      <c r="BL429" s="380"/>
      <c r="BM429" s="379"/>
      <c r="BN429" s="379"/>
      <c r="BO429" s="379"/>
      <c r="BP429" s="379"/>
      <c r="BQ429" s="379"/>
      <c r="BR429" s="379"/>
      <c r="BS429" s="379"/>
      <c r="BT429" s="379"/>
      <c r="BU429" s="379"/>
      <c r="BV429" s="379"/>
      <c r="BW429" s="379"/>
      <c r="BX429" s="379"/>
      <c r="BY429" s="379"/>
      <c r="BZ429" s="379"/>
      <c r="CA429" s="379"/>
      <c r="CB429" s="379"/>
      <c r="CC429" s="379"/>
      <c r="CD429" s="379"/>
      <c r="CE429" s="379"/>
      <c r="CF429" s="379"/>
      <c r="CG429" s="379"/>
      <c r="CH429" s="379"/>
      <c r="CI429" s="379"/>
      <c r="CJ429" s="379"/>
      <c r="CK429" s="379"/>
      <c r="CL429" s="379"/>
      <c r="CM429" s="379"/>
      <c r="CN429" s="379"/>
      <c r="CO429" s="379"/>
      <c r="CP429" s="379"/>
      <c r="CQ429" s="379"/>
      <c r="CR429" s="379"/>
      <c r="CS429" s="379"/>
      <c r="CT429" s="379"/>
      <c r="CU429" s="379"/>
      <c r="CV429" s="379"/>
      <c r="CW429" s="379"/>
      <c r="CX429" s="379"/>
      <c r="CY429" s="379"/>
      <c r="CZ429" s="379"/>
      <c r="DA429" s="379"/>
      <c r="DB429" s="379"/>
      <c r="DC429" s="379"/>
      <c r="DD429" s="379"/>
      <c r="DE429" s="379"/>
      <c r="DF429" s="379"/>
      <c r="DG429" s="379"/>
      <c r="DH429" s="379"/>
      <c r="DI429" s="379"/>
      <c r="DJ429" s="379"/>
      <c r="DK429" s="379"/>
      <c r="DL429" s="379"/>
      <c r="DM429" s="379"/>
      <c r="DN429" s="379"/>
      <c r="DO429" s="379"/>
      <c r="DP429" s="379"/>
      <c r="DQ429" s="379"/>
      <c r="DR429" s="379"/>
      <c r="DS429" s="379"/>
      <c r="DT429" s="379"/>
      <c r="DU429" s="379"/>
      <c r="DV429" s="379"/>
      <c r="DW429" s="379"/>
      <c r="DX429" s="379"/>
      <c r="DY429" s="379"/>
      <c r="DZ429" s="379"/>
      <c r="EA429" s="379"/>
      <c r="EB429" s="379"/>
      <c r="EC429" s="379"/>
      <c r="ED429" s="379"/>
      <c r="EE429" s="379"/>
      <c r="EF429" s="379"/>
      <c r="EG429" s="379"/>
      <c r="EH429" s="379"/>
      <c r="EI429" s="379"/>
      <c r="EJ429" s="379"/>
      <c r="EK429" s="379"/>
      <c r="EL429" s="379"/>
      <c r="EM429" s="379"/>
      <c r="EN429" s="379"/>
      <c r="EO429" s="379"/>
      <c r="EP429" s="379"/>
      <c r="EQ429" s="379"/>
      <c r="ER429" s="379"/>
      <c r="ES429" s="379"/>
      <c r="ET429" s="379"/>
      <c r="EU429" s="379"/>
      <c r="EV429" s="379"/>
      <c r="EW429" s="379"/>
      <c r="EX429" s="379"/>
      <c r="EY429" s="379"/>
      <c r="EZ429" s="379"/>
      <c r="FA429" s="379"/>
      <c r="FB429" s="379"/>
      <c r="FC429" s="379"/>
      <c r="FD429" s="379"/>
      <c r="FE429" s="379"/>
      <c r="FF429" s="379"/>
      <c r="FG429" s="379"/>
      <c r="FH429" s="379"/>
      <c r="FI429" s="379"/>
      <c r="FJ429" s="379"/>
      <c r="FK429" s="379"/>
      <c r="FL429" s="379"/>
      <c r="FM429" s="379"/>
      <c r="FN429" s="379"/>
      <c r="FO429" s="379"/>
      <c r="FP429" s="379"/>
      <c r="FQ429" s="379"/>
      <c r="FR429" s="379"/>
      <c r="FS429" s="379"/>
      <c r="FT429" s="379"/>
      <c r="FU429" s="379"/>
      <c r="FV429" s="379"/>
      <c r="FW429" s="379"/>
      <c r="FX429" s="379"/>
      <c r="FY429" s="379"/>
      <c r="FZ429" s="379"/>
      <c r="GA429" s="379"/>
      <c r="GB429" s="379"/>
      <c r="GC429" s="379"/>
      <c r="GD429" s="379"/>
      <c r="GE429" s="379"/>
      <c r="GF429" s="379"/>
      <c r="GG429" s="379"/>
      <c r="GH429" s="379"/>
      <c r="GI429" s="379"/>
      <c r="GJ429" s="379"/>
      <c r="GK429" s="379"/>
      <c r="GL429" s="379"/>
      <c r="GM429" s="379"/>
      <c r="GN429" s="379"/>
      <c r="GO429" s="379"/>
      <c r="GP429" s="379"/>
      <c r="GQ429" s="379"/>
      <c r="GR429" s="379"/>
      <c r="GS429" s="379"/>
      <c r="GT429" s="379"/>
      <c r="GU429" s="379"/>
      <c r="GV429" s="379"/>
      <c r="GW429" s="379"/>
      <c r="GX429" s="379"/>
      <c r="GY429" s="379"/>
      <c r="GZ429" s="379"/>
      <c r="HA429" s="379"/>
      <c r="HB429" s="379"/>
      <c r="HC429" s="379"/>
      <c r="HD429" s="379"/>
      <c r="HE429" s="379"/>
      <c r="HF429" s="379"/>
      <c r="HG429" s="379"/>
      <c r="HH429" s="379"/>
      <c r="HI429" s="379"/>
      <c r="HJ429" s="379"/>
      <c r="HK429" s="379"/>
      <c r="HL429" s="379"/>
      <c r="HM429" s="379"/>
      <c r="HN429" s="379"/>
      <c r="HO429" s="379"/>
      <c r="HP429" s="379"/>
      <c r="HQ429" s="379"/>
      <c r="HR429" s="379"/>
      <c r="HS429" s="379"/>
      <c r="HT429" s="379"/>
      <c r="HU429" s="379"/>
      <c r="HV429" s="379"/>
      <c r="HW429" s="379"/>
      <c r="HX429" s="379"/>
      <c r="HY429" s="379"/>
      <c r="HZ429" s="379"/>
      <c r="IA429" s="379"/>
      <c r="IB429" s="379"/>
      <c r="IC429" s="379"/>
      <c r="ID429" s="379"/>
      <c r="IE429" s="379"/>
      <c r="IF429" s="379"/>
      <c r="IG429" s="379"/>
      <c r="IH429" s="379"/>
      <c r="II429" s="379"/>
      <c r="IJ429" s="379"/>
      <c r="IK429" s="379"/>
      <c r="IL429" s="379"/>
      <c r="IM429" s="379"/>
      <c r="IN429" s="379"/>
      <c r="IO429" s="379"/>
      <c r="IP429" s="379"/>
      <c r="IQ429" s="379"/>
      <c r="IR429" s="379"/>
      <c r="IS429" s="379"/>
      <c r="IT429" s="379"/>
      <c r="IU429" s="379"/>
      <c r="IV429" s="379"/>
      <c r="IW429" s="379"/>
      <c r="IX429" s="379"/>
      <c r="IY429" s="379"/>
      <c r="IZ429" s="379"/>
      <c r="JA429" s="379"/>
      <c r="JB429" s="379"/>
      <c r="JC429" s="379"/>
      <c r="JD429" s="379"/>
      <c r="JE429" s="379"/>
      <c r="JF429" s="379"/>
      <c r="JG429" s="379"/>
      <c r="JH429" s="379"/>
      <c r="JI429" s="379"/>
      <c r="JJ429" s="379"/>
      <c r="JK429" s="379"/>
      <c r="JL429" s="379"/>
      <c r="JM429" s="379"/>
      <c r="JN429" s="379"/>
      <c r="JO429" s="379"/>
      <c r="JP429" s="379"/>
      <c r="JQ429" s="379"/>
      <c r="JR429" s="379"/>
      <c r="JS429" s="379"/>
      <c r="JT429" s="379"/>
      <c r="JU429" s="379"/>
      <c r="JV429" s="379"/>
      <c r="JW429" s="379"/>
      <c r="JX429" s="379"/>
      <c r="JY429" s="379"/>
      <c r="JZ429" s="379"/>
      <c r="KA429" s="379"/>
      <c r="KB429" s="379"/>
      <c r="KC429" s="379"/>
      <c r="KD429" s="379"/>
      <c r="KE429" s="379"/>
      <c r="KF429" s="379"/>
      <c r="KG429" s="379"/>
      <c r="KH429" s="379"/>
      <c r="KI429" s="379"/>
      <c r="KJ429" s="379"/>
      <c r="KK429" s="379"/>
      <c r="KL429" s="379"/>
      <c r="KM429" s="379"/>
      <c r="KN429" s="379"/>
      <c r="KO429" s="379"/>
      <c r="KP429" s="379"/>
      <c r="KQ429" s="379"/>
      <c r="KR429" s="379"/>
      <c r="KS429" s="379"/>
      <c r="KT429" s="379"/>
      <c r="KU429" s="379"/>
      <c r="KV429" s="379"/>
      <c r="KW429" s="379"/>
      <c r="KX429" s="379"/>
      <c r="KY429" s="379"/>
      <c r="KZ429" s="379"/>
      <c r="LA429" s="379"/>
      <c r="LB429" s="379"/>
      <c r="LC429" s="379"/>
      <c r="LD429" s="379"/>
      <c r="LE429" s="379"/>
      <c r="LF429" s="379"/>
      <c r="LG429" s="379"/>
      <c r="LH429" s="379"/>
      <c r="LI429" s="379"/>
      <c r="LJ429" s="379"/>
      <c r="LK429" s="379"/>
      <c r="LL429" s="379"/>
      <c r="LM429" s="379"/>
      <c r="LN429" s="379"/>
      <c r="LO429" s="379"/>
      <c r="LP429" s="379"/>
      <c r="LQ429" s="379"/>
      <c r="LR429" s="379"/>
      <c r="LS429" s="379"/>
      <c r="LT429" s="379"/>
      <c r="LU429" s="379"/>
      <c r="LV429" s="379"/>
      <c r="LW429" s="379"/>
      <c r="LX429" s="379"/>
      <c r="LY429" s="379"/>
      <c r="LZ429" s="379"/>
      <c r="MA429" s="379"/>
      <c r="MB429" s="379"/>
      <c r="MC429" s="379"/>
      <c r="MD429" s="379"/>
      <c r="ME429" s="379"/>
      <c r="MF429" s="379"/>
      <c r="MG429" s="379"/>
      <c r="MH429" s="379"/>
      <c r="MI429" s="379"/>
      <c r="MJ429" s="379"/>
      <c r="MK429" s="379"/>
      <c r="ML429" s="379"/>
      <c r="MM429" s="379"/>
      <c r="MN429" s="379"/>
      <c r="MO429" s="379"/>
      <c r="MP429" s="379"/>
      <c r="MQ429" s="379"/>
      <c r="MR429" s="379"/>
      <c r="MS429" s="379"/>
      <c r="MT429" s="379"/>
      <c r="MU429" s="379"/>
      <c r="MV429" s="379"/>
      <c r="MW429" s="379"/>
      <c r="MX429" s="379"/>
      <c r="MY429" s="379"/>
      <c r="MZ429" s="379"/>
      <c r="NA429" s="379"/>
      <c r="NB429" s="379"/>
      <c r="NC429" s="379"/>
      <c r="ND429" s="379"/>
      <c r="NE429" s="379"/>
      <c r="NF429" s="379"/>
      <c r="NG429" s="379"/>
      <c r="NH429" s="379"/>
      <c r="NI429" s="379"/>
      <c r="NJ429" s="379"/>
      <c r="NK429" s="379"/>
      <c r="NL429" s="379"/>
      <c r="NM429" s="379"/>
      <c r="NN429" s="379"/>
      <c r="NO429" s="379"/>
      <c r="NP429" s="379"/>
      <c r="NQ429" s="379"/>
      <c r="NR429" s="379"/>
      <c r="NS429" s="379"/>
      <c r="NT429" s="379"/>
      <c r="NU429" s="379"/>
      <c r="NV429" s="379"/>
      <c r="NW429" s="379"/>
      <c r="NX429" s="379"/>
      <c r="NY429" s="379"/>
      <c r="NZ429" s="379"/>
      <c r="OA429" s="379"/>
      <c r="OB429" s="379"/>
      <c r="OC429" s="379"/>
      <c r="OD429" s="379"/>
      <c r="OE429" s="379"/>
      <c r="OF429" s="379"/>
      <c r="OG429" s="379"/>
      <c r="OH429" s="379"/>
      <c r="OI429" s="379"/>
      <c r="OJ429" s="379"/>
      <c r="OK429" s="379"/>
      <c r="OL429" s="379"/>
      <c r="OM429" s="379"/>
      <c r="ON429" s="379"/>
      <c r="OO429" s="379"/>
      <c r="OP429" s="379"/>
      <c r="OQ429" s="379"/>
      <c r="OR429" s="379"/>
      <c r="OS429" s="379"/>
      <c r="OT429" s="379"/>
      <c r="OU429" s="379"/>
      <c r="OV429" s="379"/>
      <c r="OW429" s="379"/>
      <c r="OX429" s="379"/>
      <c r="OY429" s="379"/>
      <c r="OZ429" s="379"/>
      <c r="PA429" s="379"/>
      <c r="PB429" s="379"/>
      <c r="PC429" s="379"/>
      <c r="PD429" s="379"/>
      <c r="PE429" s="379"/>
      <c r="PF429" s="379"/>
      <c r="PG429" s="379"/>
      <c r="PH429" s="379"/>
      <c r="PI429" s="379"/>
      <c r="PJ429" s="379"/>
      <c r="PK429" s="379"/>
      <c r="PL429" s="379"/>
      <c r="PM429" s="379"/>
      <c r="PN429" s="379"/>
      <c r="PO429" s="379"/>
      <c r="PP429" s="379"/>
      <c r="PQ429" s="379"/>
      <c r="PR429" s="379"/>
      <c r="PS429" s="379"/>
      <c r="PT429" s="379"/>
      <c r="PU429" s="379"/>
      <c r="PV429" s="379"/>
      <c r="PW429" s="379"/>
      <c r="PX429" s="379"/>
      <c r="PY429" s="379"/>
      <c r="PZ429" s="379"/>
      <c r="QA429" s="379"/>
      <c r="QB429" s="379"/>
      <c r="QC429" s="379"/>
      <c r="QD429" s="379"/>
      <c r="QE429" s="379"/>
      <c r="QF429" s="379"/>
      <c r="QG429" s="379"/>
      <c r="QH429" s="379"/>
      <c r="QI429" s="379"/>
      <c r="QJ429" s="379"/>
      <c r="QK429" s="379"/>
      <c r="QL429" s="379"/>
      <c r="QM429" s="379"/>
      <c r="QN429" s="379"/>
      <c r="QO429" s="379"/>
      <c r="QP429" s="379"/>
      <c r="QQ429" s="379"/>
      <c r="QR429" s="379"/>
      <c r="QS429" s="379"/>
      <c r="QT429" s="379"/>
      <c r="QU429" s="379"/>
      <c r="QV429" s="379"/>
      <c r="QW429" s="379"/>
      <c r="QX429" s="379"/>
      <c r="QY429" s="379"/>
      <c r="QZ429" s="379"/>
      <c r="RA429" s="379"/>
      <c r="RB429" s="379"/>
      <c r="RC429" s="379"/>
      <c r="RD429" s="379"/>
      <c r="RE429" s="379"/>
      <c r="RF429" s="379"/>
      <c r="RG429" s="379"/>
      <c r="RH429" s="379"/>
      <c r="RI429" s="379"/>
      <c r="RJ429" s="379"/>
      <c r="RK429" s="379"/>
      <c r="RL429" s="379"/>
      <c r="RM429" s="379"/>
      <c r="RN429" s="379"/>
      <c r="RO429" s="379"/>
      <c r="RP429" s="379"/>
      <c r="RQ429" s="379"/>
      <c r="RR429" s="379"/>
      <c r="RS429" s="379"/>
      <c r="RT429" s="379"/>
      <c r="RU429" s="379"/>
      <c r="RV429" s="379"/>
      <c r="RW429" s="379"/>
      <c r="RX429" s="379"/>
      <c r="RY429" s="379"/>
      <c r="RZ429" s="379"/>
      <c r="SA429" s="379"/>
      <c r="SB429" s="379"/>
      <c r="SC429" s="379"/>
      <c r="SD429" s="379"/>
      <c r="SE429" s="379"/>
      <c r="SF429" s="379"/>
      <c r="SG429" s="379"/>
      <c r="SH429" s="379"/>
      <c r="SI429" s="379"/>
      <c r="SJ429" s="379"/>
      <c r="SK429" s="379"/>
      <c r="SL429" s="379"/>
      <c r="SM429" s="379"/>
      <c r="SN429" s="379"/>
      <c r="SO429" s="379"/>
      <c r="SP429" s="379"/>
      <c r="SQ429" s="379"/>
      <c r="SR429" s="379"/>
      <c r="SS429" s="379"/>
      <c r="ST429" s="379"/>
      <c r="SU429" s="379"/>
      <c r="SV429" s="379"/>
      <c r="SW429" s="379"/>
      <c r="SX429" s="379"/>
      <c r="SY429" s="379"/>
      <c r="SZ429" s="379"/>
      <c r="TA429" s="379"/>
      <c r="TB429" s="379"/>
      <c r="TC429" s="379"/>
      <c r="TD429" s="379"/>
      <c r="TE429" s="379"/>
      <c r="TF429" s="379"/>
      <c r="TG429" s="379"/>
      <c r="TH429" s="379"/>
      <c r="TI429" s="379"/>
      <c r="TJ429" s="379"/>
      <c r="TK429" s="379"/>
      <c r="TL429" s="379"/>
      <c r="TM429" s="379"/>
      <c r="TN429" s="379"/>
      <c r="TO429" s="379"/>
      <c r="TP429" s="379"/>
      <c r="TQ429" s="379"/>
      <c r="TR429" s="379"/>
      <c r="TS429" s="379"/>
      <c r="TT429" s="379"/>
      <c r="TU429" s="379"/>
      <c r="TV429" s="379"/>
      <c r="TW429" s="379"/>
      <c r="TX429" s="379"/>
      <c r="TY429" s="379"/>
      <c r="TZ429" s="379"/>
      <c r="UA429" s="379"/>
      <c r="UB429" s="379"/>
      <c r="UC429" s="379"/>
      <c r="UD429" s="379"/>
      <c r="UE429" s="379"/>
      <c r="UF429" s="379"/>
      <c r="UG429" s="379"/>
      <c r="UH429" s="379"/>
      <c r="UI429" s="379"/>
      <c r="UJ429" s="379"/>
      <c r="UK429" s="379"/>
      <c r="UL429" s="379"/>
      <c r="UM429" s="379"/>
      <c r="UN429" s="379"/>
      <c r="UO429" s="379"/>
      <c r="UP429" s="379"/>
      <c r="UQ429" s="379"/>
      <c r="UR429" s="379"/>
      <c r="US429" s="379"/>
      <c r="UT429" s="379"/>
      <c r="UU429" s="379"/>
      <c r="UV429" s="379"/>
      <c r="UW429" s="379"/>
      <c r="UX429" s="379"/>
      <c r="UY429" s="379"/>
      <c r="UZ429" s="379"/>
      <c r="VA429" s="379"/>
      <c r="VB429" s="379"/>
      <c r="VC429" s="379"/>
      <c r="VD429" s="379"/>
      <c r="VE429" s="379"/>
      <c r="VF429" s="379"/>
      <c r="VG429" s="379"/>
      <c r="VH429" s="379"/>
      <c r="VI429" s="379"/>
      <c r="VJ429" s="379"/>
      <c r="VK429" s="379"/>
      <c r="VL429" s="379"/>
      <c r="VM429" s="379"/>
      <c r="VN429" s="379"/>
      <c r="VO429" s="379"/>
      <c r="VP429" s="379"/>
      <c r="VQ429" s="379"/>
      <c r="VR429" s="379"/>
      <c r="VS429" s="379"/>
      <c r="VT429" s="379"/>
      <c r="VU429" s="379"/>
      <c r="VV429" s="379"/>
      <c r="VW429" s="379"/>
      <c r="VX429" s="379"/>
      <c r="VY429" s="379"/>
      <c r="VZ429" s="379"/>
      <c r="WA429" s="379"/>
      <c r="WB429" s="379"/>
      <c r="WC429" s="379"/>
      <c r="WD429" s="379"/>
      <c r="WE429" s="379"/>
      <c r="WF429" s="379"/>
      <c r="WG429" s="379"/>
      <c r="WH429" s="379"/>
      <c r="WI429" s="379"/>
      <c r="WJ429" s="379"/>
      <c r="WK429" s="379"/>
      <c r="WL429" s="379"/>
      <c r="WM429" s="379"/>
      <c r="WN429" s="379"/>
      <c r="WO429" s="379"/>
      <c r="WP429" s="379"/>
      <c r="WQ429" s="379"/>
      <c r="WR429" s="379"/>
      <c r="WS429" s="379"/>
      <c r="WT429" s="379"/>
      <c r="WU429" s="379"/>
      <c r="WV429" s="379"/>
      <c r="WW429" s="379"/>
      <c r="WX429" s="379"/>
      <c r="WY429" s="379"/>
      <c r="WZ429" s="379"/>
      <c r="XA429" s="379"/>
      <c r="XB429" s="379"/>
      <c r="XC429" s="379"/>
      <c r="XD429" s="379"/>
      <c r="XE429" s="379"/>
      <c r="XF429" s="379"/>
      <c r="XG429" s="379"/>
      <c r="XH429" s="379"/>
      <c r="XI429" s="379"/>
      <c r="XJ429" s="379"/>
      <c r="XK429" s="379"/>
      <c r="XL429" s="379"/>
      <c r="XM429" s="379"/>
      <c r="XN429" s="379"/>
      <c r="XO429" s="379"/>
      <c r="XP429" s="379"/>
      <c r="XQ429" s="379"/>
      <c r="XR429" s="379"/>
      <c r="XS429" s="379"/>
      <c r="XT429" s="379"/>
      <c r="XU429" s="379"/>
      <c r="XV429" s="379"/>
      <c r="XW429" s="379"/>
      <c r="XX429" s="379"/>
      <c r="XY429" s="379"/>
      <c r="XZ429" s="379"/>
      <c r="YA429" s="379"/>
      <c r="YB429" s="379"/>
      <c r="YC429" s="379"/>
      <c r="YD429" s="379"/>
      <c r="YE429" s="379"/>
      <c r="YF429" s="379"/>
      <c r="YG429" s="379"/>
      <c r="YH429" s="379"/>
      <c r="YI429" s="379"/>
      <c r="YJ429" s="379"/>
      <c r="YK429" s="379"/>
      <c r="YL429" s="379"/>
      <c r="YM429" s="379"/>
      <c r="YN429" s="379"/>
      <c r="YO429" s="379"/>
      <c r="YP429" s="379"/>
      <c r="YQ429" s="379"/>
      <c r="YR429" s="379"/>
      <c r="YS429" s="379"/>
      <c r="YT429" s="379"/>
      <c r="YU429" s="379"/>
      <c r="YV429" s="379"/>
      <c r="YW429" s="379"/>
      <c r="YX429" s="379"/>
      <c r="YY429" s="379"/>
      <c r="YZ429" s="379"/>
      <c r="ZA429" s="379"/>
      <c r="ZB429" s="379"/>
      <c r="ZC429" s="379"/>
      <c r="ZD429" s="379"/>
      <c r="ZE429" s="379"/>
      <c r="ZF429" s="379"/>
      <c r="ZG429" s="379"/>
      <c r="ZH429" s="379"/>
      <c r="ZI429" s="379"/>
      <c r="ZJ429" s="379"/>
      <c r="ZK429" s="379"/>
      <c r="ZL429" s="379"/>
      <c r="ZM429" s="379"/>
      <c r="ZN429" s="379"/>
      <c r="ZO429" s="379"/>
      <c r="ZP429" s="379"/>
      <c r="ZQ429" s="379"/>
      <c r="ZR429" s="379"/>
      <c r="ZS429" s="379"/>
      <c r="ZT429" s="379"/>
      <c r="ZU429" s="379"/>
      <c r="ZV429" s="379"/>
      <c r="ZW429" s="379"/>
      <c r="ZX429" s="379"/>
      <c r="ZY429" s="379"/>
      <c r="ZZ429" s="379"/>
      <c r="AAA429" s="379"/>
      <c r="AAB429" s="379"/>
      <c r="AAC429" s="379"/>
      <c r="AAD429" s="379"/>
      <c r="AAE429" s="379"/>
      <c r="AAF429" s="379"/>
      <c r="AAG429" s="379"/>
      <c r="AAH429" s="379"/>
      <c r="AAI429" s="379"/>
      <c r="AAJ429" s="379"/>
      <c r="AAK429" s="379"/>
      <c r="AAL429" s="379"/>
      <c r="AAM429" s="379"/>
      <c r="AAN429" s="379"/>
      <c r="AAO429" s="379"/>
      <c r="AAP429" s="379"/>
      <c r="AAQ429" s="379"/>
      <c r="AAR429" s="379"/>
      <c r="AAS429" s="379"/>
      <c r="AAT429" s="379"/>
      <c r="AAU429" s="379"/>
      <c r="AAV429" s="379"/>
      <c r="AAW429" s="379"/>
      <c r="AAX429" s="379"/>
      <c r="AAY429" s="379"/>
      <c r="AAZ429" s="379"/>
      <c r="ABA429" s="379"/>
      <c r="ABB429" s="379"/>
      <c r="ABC429" s="379"/>
      <c r="ABD429" s="379"/>
      <c r="ABE429" s="379"/>
      <c r="ABF429" s="379"/>
      <c r="ABG429" s="379"/>
      <c r="ABH429" s="379"/>
      <c r="ABI429" s="379"/>
      <c r="ABJ429" s="379"/>
      <c r="ABK429" s="379"/>
      <c r="ABL429" s="379"/>
      <c r="ABM429" s="379"/>
      <c r="ABN429" s="379"/>
      <c r="ABO429" s="379"/>
      <c r="ABP429" s="379"/>
      <c r="ABQ429" s="379"/>
      <c r="ABR429" s="379"/>
      <c r="ABS429" s="379"/>
      <c r="ABT429" s="379"/>
      <c r="ABU429" s="379"/>
      <c r="ABV429" s="379"/>
      <c r="ABW429" s="379"/>
      <c r="ABX429" s="379"/>
      <c r="ABY429" s="379"/>
      <c r="ABZ429" s="379"/>
      <c r="ACA429" s="379"/>
      <c r="ACB429" s="379"/>
      <c r="ACC429" s="379"/>
      <c r="ACD429" s="379"/>
      <c r="ACE429" s="379"/>
      <c r="ACF429" s="379"/>
      <c r="ACG429" s="379"/>
      <c r="ACH429" s="379"/>
      <c r="ACI429" s="379"/>
      <c r="ACJ429" s="379"/>
      <c r="ACK429" s="379"/>
      <c r="ACL429" s="379"/>
      <c r="ACM429" s="379"/>
      <c r="ACN429" s="379"/>
      <c r="ACO429" s="379"/>
      <c r="ACP429" s="379"/>
      <c r="ACQ429" s="379"/>
      <c r="ACR429" s="379"/>
      <c r="ACS429" s="379"/>
      <c r="ACT429" s="379"/>
      <c r="ACU429" s="379"/>
      <c r="ACV429" s="379"/>
      <c r="ACW429" s="379"/>
      <c r="ACX429" s="379"/>
      <c r="ACY429" s="379"/>
      <c r="ACZ429" s="379"/>
      <c r="ADA429" s="379"/>
      <c r="ADB429" s="379"/>
      <c r="ADC429" s="379"/>
      <c r="ADD429" s="379"/>
      <c r="ADE429" s="379"/>
      <c r="ADF429" s="379"/>
      <c r="ADG429" s="379"/>
      <c r="ADH429" s="379"/>
      <c r="ADI429" s="379"/>
      <c r="ADJ429" s="379"/>
      <c r="ADK429" s="379"/>
      <c r="ADL429" s="379"/>
      <c r="ADM429" s="379"/>
      <c r="ADN429" s="379"/>
      <c r="ADO429" s="379"/>
      <c r="ADP429" s="379"/>
      <c r="ADQ429" s="379"/>
      <c r="ADR429" s="379"/>
      <c r="ADS429" s="379"/>
      <c r="ADT429" s="379"/>
      <c r="ADU429" s="379"/>
      <c r="ADV429" s="379"/>
      <c r="ADW429" s="379"/>
      <c r="ADX429" s="379"/>
      <c r="ADY429" s="379"/>
      <c r="ADZ429" s="379"/>
      <c r="AEA429" s="379"/>
      <c r="AEB429" s="379"/>
      <c r="AEC429" s="379"/>
      <c r="AED429" s="379"/>
      <c r="AEE429" s="379"/>
      <c r="AEF429" s="379"/>
      <c r="AEG429" s="379"/>
      <c r="AEH429" s="379"/>
      <c r="AEI429" s="379"/>
      <c r="AEJ429" s="379"/>
      <c r="AEK429" s="379"/>
      <c r="AEL429" s="379"/>
      <c r="AEM429" s="379"/>
      <c r="AEN429" s="379"/>
      <c r="AEO429" s="379"/>
      <c r="AEP429" s="379"/>
      <c r="AEQ429" s="379"/>
      <c r="AER429" s="379"/>
      <c r="AES429" s="379"/>
      <c r="AET429" s="379"/>
      <c r="AEU429" s="379"/>
      <c r="AEV429" s="379"/>
      <c r="AEW429" s="379"/>
      <c r="AEX429" s="379"/>
      <c r="AEY429" s="379"/>
      <c r="AEZ429" s="379"/>
      <c r="AFA429" s="379"/>
      <c r="AFB429" s="379"/>
      <c r="AFC429" s="379"/>
      <c r="AFD429" s="379"/>
      <c r="AFE429" s="379"/>
      <c r="AFF429" s="379"/>
      <c r="AFG429" s="379"/>
      <c r="AFH429" s="379"/>
      <c r="AFI429" s="379"/>
      <c r="AFJ429" s="379"/>
      <c r="AFK429" s="379"/>
      <c r="AFL429" s="379"/>
      <c r="AFM429" s="379"/>
      <c r="AFN429" s="379"/>
      <c r="AFO429" s="379"/>
      <c r="AFP429" s="379"/>
      <c r="AFQ429" s="379"/>
      <c r="AFR429" s="379"/>
      <c r="AFS429" s="379"/>
      <c r="AFT429" s="379"/>
      <c r="AFU429" s="379"/>
      <c r="AFV429" s="379"/>
      <c r="AFW429" s="379"/>
      <c r="AFX429" s="379"/>
      <c r="AFY429" s="379"/>
      <c r="AFZ429" s="379"/>
      <c r="AGA429" s="379"/>
      <c r="AGB429" s="379"/>
      <c r="AGC429" s="379"/>
      <c r="AGD429" s="379"/>
      <c r="AGE429" s="379"/>
      <c r="AGF429" s="379"/>
      <c r="AGG429" s="379"/>
      <c r="AGH429" s="379"/>
      <c r="AGI429" s="379"/>
      <c r="AGJ429" s="379"/>
      <c r="AGK429" s="379"/>
      <c r="AGL429" s="379"/>
      <c r="AGM429" s="379"/>
      <c r="AGN429" s="379"/>
      <c r="AGO429" s="379"/>
      <c r="AGP429" s="379"/>
      <c r="AGQ429" s="379"/>
      <c r="AGR429" s="379"/>
      <c r="AGS429" s="379"/>
      <c r="AGT429" s="379"/>
      <c r="AGU429" s="379"/>
      <c r="AGV429" s="379"/>
      <c r="AGW429" s="379"/>
      <c r="AGX429" s="379"/>
      <c r="AGY429" s="379"/>
      <c r="AGZ429" s="379"/>
      <c r="AHA429" s="379"/>
      <c r="AHB429" s="379"/>
      <c r="AHC429" s="379"/>
      <c r="AHD429" s="379"/>
      <c r="AHE429" s="379"/>
      <c r="AHF429" s="379"/>
      <c r="AHG429" s="379"/>
      <c r="AHH429" s="379"/>
      <c r="AHI429" s="379"/>
      <c r="AHJ429" s="379"/>
      <c r="AHK429" s="379"/>
      <c r="AHL429" s="379"/>
      <c r="AHM429" s="379"/>
      <c r="AHN429" s="379"/>
      <c r="AHO429" s="379"/>
      <c r="AHP429" s="379"/>
      <c r="AHQ429" s="379"/>
      <c r="AHR429" s="379"/>
      <c r="AHS429" s="379"/>
      <c r="AHT429" s="379"/>
      <c r="AHU429" s="379"/>
      <c r="AHV429" s="379"/>
      <c r="AHW429" s="379"/>
      <c r="AHX429" s="379"/>
      <c r="AHY429" s="379"/>
      <c r="AHZ429" s="379"/>
      <c r="AIA429" s="379"/>
      <c r="AIB429" s="379"/>
      <c r="AIC429" s="379"/>
      <c r="AID429" s="379"/>
      <c r="AIE429" s="379"/>
      <c r="AIF429" s="379"/>
      <c r="AIG429" s="379"/>
      <c r="AIH429" s="379"/>
      <c r="AII429" s="379"/>
      <c r="AIJ429" s="379"/>
      <c r="AIK429" s="379"/>
      <c r="AIL429" s="379"/>
      <c r="AIM429" s="379"/>
      <c r="AIN429" s="379"/>
      <c r="AIO429" s="379"/>
      <c r="AIP429" s="379"/>
      <c r="AIQ429" s="379"/>
      <c r="AIR429" s="379"/>
      <c r="AIS429" s="379"/>
      <c r="AIT429" s="379"/>
      <c r="AIU429" s="379"/>
      <c r="AIV429" s="379"/>
      <c r="AIW429" s="379"/>
      <c r="AIX429" s="379"/>
      <c r="AIY429" s="379"/>
      <c r="AIZ429" s="379"/>
      <c r="AJA429" s="379"/>
      <c r="AJB429" s="379"/>
      <c r="AJC429" s="379"/>
      <c r="AJD429" s="379"/>
      <c r="AJE429" s="379"/>
      <c r="AJF429" s="379"/>
      <c r="AJG429" s="379"/>
      <c r="AJH429" s="379"/>
      <c r="AJI429" s="379"/>
      <c r="AJJ429" s="379"/>
      <c r="AJK429" s="379"/>
      <c r="AJL429" s="379"/>
      <c r="AJM429" s="379"/>
      <c r="AJN429" s="379"/>
      <c r="AJO429" s="379"/>
      <c r="AJP429" s="379"/>
      <c r="AJQ429" s="379"/>
      <c r="AJR429" s="379"/>
      <c r="AJS429" s="379"/>
      <c r="AJT429" s="379"/>
      <c r="AJU429" s="379"/>
      <c r="AJV429" s="379"/>
      <c r="AJW429" s="379"/>
      <c r="AJX429" s="379"/>
      <c r="AJY429" s="379"/>
      <c r="AJZ429" s="379"/>
      <c r="AKA429" s="379"/>
      <c r="AKB429" s="379"/>
      <c r="AKC429" s="379"/>
      <c r="AKD429" s="379"/>
      <c r="AKE429" s="379"/>
      <c r="AKF429" s="379"/>
      <c r="AKG429" s="379"/>
      <c r="AKH429" s="379"/>
      <c r="AKI429" s="379"/>
      <c r="AKJ429" s="379"/>
      <c r="AKK429" s="379"/>
      <c r="AKL429" s="379"/>
      <c r="AKM429" s="379"/>
      <c r="AKN429" s="379"/>
      <c r="AKO429" s="379"/>
      <c r="AKP429" s="379"/>
      <c r="AKQ429" s="379"/>
      <c r="AKR429" s="379"/>
      <c r="AKS429" s="379"/>
      <c r="AKT429" s="379"/>
      <c r="AKU429" s="379"/>
      <c r="AKV429" s="379"/>
      <c r="AKW429" s="379"/>
      <c r="AKX429" s="379"/>
      <c r="AKY429" s="379"/>
      <c r="AKZ429" s="379"/>
      <c r="ALA429" s="379"/>
      <c r="ALB429" s="379"/>
      <c r="ALC429" s="379"/>
      <c r="ALD429" s="379"/>
      <c r="ALE429" s="379"/>
      <c r="ALF429" s="379"/>
      <c r="ALG429" s="379"/>
      <c r="ALH429" s="379"/>
      <c r="ALI429" s="379"/>
      <c r="ALJ429" s="379"/>
      <c r="ALK429" s="379"/>
      <c r="ALL429" s="379"/>
      <c r="ALM429" s="379"/>
      <c r="ALN429" s="379"/>
      <c r="ALO429" s="379"/>
      <c r="ALP429" s="379"/>
      <c r="ALQ429" s="379"/>
      <c r="ALR429" s="379"/>
      <c r="ALS429" s="379"/>
      <c r="ALT429" s="379"/>
      <c r="ALU429" s="379"/>
      <c r="ALV429" s="379"/>
      <c r="ALW429" s="379"/>
      <c r="ALX429" s="379"/>
      <c r="ALY429" s="379"/>
      <c r="ALZ429" s="379"/>
      <c r="AMA429" s="379"/>
      <c r="AMB429" s="379"/>
      <c r="AMC429" s="379"/>
      <c r="AMD429" s="379"/>
      <c r="AME429" s="379"/>
      <c r="AMF429" s="379"/>
      <c r="AMG429" s="379"/>
      <c r="AMH429" s="379"/>
      <c r="AMI429" s="379"/>
      <c r="AMJ429" s="379"/>
      <c r="AMK429" s="379"/>
      <c r="AML429" s="379"/>
      <c r="AMM429" s="379"/>
      <c r="AMN429" s="379"/>
      <c r="AMO429" s="379"/>
      <c r="AMP429" s="379"/>
      <c r="AMQ429" s="379"/>
      <c r="AMR429" s="379"/>
      <c r="AMS429" s="379"/>
      <c r="AMT429" s="379"/>
      <c r="AMU429" s="379"/>
      <c r="AMV429" s="379"/>
      <c r="AMW429" s="379"/>
      <c r="AMX429" s="379"/>
      <c r="AMY429" s="379"/>
      <c r="AMZ429" s="379"/>
      <c r="ANA429" s="379"/>
      <c r="ANB429" s="379"/>
      <c r="ANC429" s="379"/>
      <c r="AND429" s="379"/>
      <c r="ANE429" s="379"/>
      <c r="ANF429" s="379"/>
      <c r="ANG429" s="379"/>
      <c r="ANH429" s="379"/>
    </row>
    <row r="430" spans="1:1048" s="343" customFormat="1" ht="13.2" x14ac:dyDescent="0.25">
      <c r="A430" s="375">
        <v>45957</v>
      </c>
      <c r="B430" s="373">
        <v>0</v>
      </c>
      <c r="C430" s="385">
        <v>0.10199999999999999</v>
      </c>
      <c r="D430" s="387">
        <v>3.6999999999999998E-2</v>
      </c>
      <c r="E430" s="468">
        <v>7.4999999999999997E-2</v>
      </c>
      <c r="F430" s="480">
        <v>45988</v>
      </c>
      <c r="G430" s="407">
        <v>0</v>
      </c>
      <c r="H430" s="407">
        <v>0.23799999999999999</v>
      </c>
      <c r="I430" s="407">
        <v>0.17699999999999999</v>
      </c>
      <c r="J430" s="465">
        <v>0.17699999999999999</v>
      </c>
      <c r="K430" s="408">
        <v>46018</v>
      </c>
      <c r="L430" s="407">
        <v>0</v>
      </c>
      <c r="M430" s="407">
        <v>0.158</v>
      </c>
      <c r="N430" s="407">
        <v>0.27200000000000002</v>
      </c>
      <c r="O430" s="465">
        <v>0.16400000000000001</v>
      </c>
      <c r="P430" s="492">
        <v>46049</v>
      </c>
      <c r="Q430" s="451">
        <v>3.4</v>
      </c>
      <c r="R430" s="451">
        <v>1.403</v>
      </c>
      <c r="S430" s="451">
        <v>0.80900000000000005</v>
      </c>
      <c r="T430" s="537">
        <v>0.374</v>
      </c>
      <c r="U430" s="541">
        <v>46080</v>
      </c>
      <c r="V430" s="440">
        <v>0</v>
      </c>
      <c r="W430" s="440">
        <v>1.911</v>
      </c>
      <c r="X430" s="531">
        <v>0.66700000000000004</v>
      </c>
      <c r="Y430" s="568">
        <v>0.77500000000000002</v>
      </c>
      <c r="Z430" s="438">
        <v>46108</v>
      </c>
      <c r="AA430" s="441">
        <v>0</v>
      </c>
      <c r="AB430" s="442">
        <v>1.363</v>
      </c>
      <c r="AC430" s="442">
        <v>0.59699999999999998</v>
      </c>
      <c r="AD430" s="455">
        <v>0.67100000000000004</v>
      </c>
      <c r="AE430" s="570"/>
      <c r="AF430" s="447"/>
      <c r="AG430" s="453"/>
      <c r="AH430" s="587"/>
      <c r="AI430" s="587"/>
      <c r="AJ430" s="443"/>
      <c r="AK430" s="444"/>
      <c r="AL430" s="445"/>
      <c r="AM430" s="445"/>
      <c r="AN430" s="445"/>
      <c r="AO430" s="446"/>
      <c r="AP430" s="447"/>
      <c r="AQ430" s="454"/>
      <c r="AR430" s="620"/>
      <c r="AS430" s="618"/>
      <c r="AT430" s="449"/>
      <c r="AU430" s="430"/>
      <c r="AV430" s="431"/>
      <c r="AW430" s="431"/>
      <c r="AX430" s="455"/>
      <c r="AY430" s="439"/>
      <c r="AZ430" s="381"/>
      <c r="BA430" s="381"/>
      <c r="BB430" s="383"/>
      <c r="BC430" s="383"/>
      <c r="BD430" s="449"/>
      <c r="BE430" s="430"/>
      <c r="BF430" s="441"/>
      <c r="BG430" s="441"/>
      <c r="BH430" s="624"/>
      <c r="BI430" s="379"/>
      <c r="BJ430" s="379"/>
      <c r="BK430" s="379"/>
      <c r="BL430" s="380"/>
      <c r="BM430" s="379"/>
      <c r="BN430" s="379"/>
      <c r="BO430" s="379"/>
      <c r="BP430" s="379"/>
      <c r="BQ430" s="379"/>
      <c r="BR430" s="379"/>
      <c r="BS430" s="379"/>
      <c r="BT430" s="379"/>
      <c r="BU430" s="379"/>
      <c r="BV430" s="379"/>
      <c r="BW430" s="379"/>
      <c r="BX430" s="379"/>
      <c r="BY430" s="379"/>
      <c r="BZ430" s="379"/>
      <c r="CA430" s="379"/>
      <c r="CB430" s="379"/>
      <c r="CC430" s="379"/>
      <c r="CD430" s="379"/>
      <c r="CE430" s="379"/>
      <c r="CF430" s="379"/>
      <c r="CG430" s="379"/>
      <c r="CH430" s="379"/>
      <c r="CI430" s="379"/>
      <c r="CJ430" s="379"/>
      <c r="CK430" s="379"/>
      <c r="CL430" s="379"/>
      <c r="CM430" s="379"/>
      <c r="CN430" s="379"/>
      <c r="CO430" s="379"/>
      <c r="CP430" s="379"/>
      <c r="CQ430" s="379"/>
      <c r="CR430" s="379"/>
      <c r="CS430" s="379"/>
      <c r="CT430" s="379"/>
      <c r="CU430" s="379"/>
      <c r="CV430" s="379"/>
      <c r="CW430" s="379"/>
      <c r="CX430" s="379"/>
      <c r="CY430" s="379"/>
      <c r="CZ430" s="379"/>
      <c r="DA430" s="379"/>
      <c r="DB430" s="379"/>
      <c r="DC430" s="379"/>
      <c r="DD430" s="379"/>
      <c r="DE430" s="379"/>
      <c r="DF430" s="379"/>
      <c r="DG430" s="379"/>
      <c r="DH430" s="379"/>
      <c r="DI430" s="379"/>
      <c r="DJ430" s="379"/>
      <c r="DK430" s="379"/>
      <c r="DL430" s="379"/>
      <c r="DM430" s="379"/>
      <c r="DN430" s="379"/>
      <c r="DO430" s="379"/>
      <c r="DP430" s="379"/>
      <c r="DQ430" s="379"/>
      <c r="DR430" s="379"/>
      <c r="DS430" s="379"/>
      <c r="DT430" s="379"/>
      <c r="DU430" s="379"/>
      <c r="DV430" s="379"/>
      <c r="DW430" s="379"/>
      <c r="DX430" s="379"/>
      <c r="DY430" s="379"/>
      <c r="DZ430" s="379"/>
      <c r="EA430" s="379"/>
      <c r="EB430" s="379"/>
      <c r="EC430" s="379"/>
      <c r="ED430" s="379"/>
      <c r="EE430" s="379"/>
      <c r="EF430" s="379"/>
      <c r="EG430" s="379"/>
      <c r="EH430" s="379"/>
      <c r="EI430" s="379"/>
      <c r="EJ430" s="379"/>
      <c r="EK430" s="379"/>
      <c r="EL430" s="379"/>
      <c r="EM430" s="379"/>
      <c r="EN430" s="379"/>
      <c r="EO430" s="379"/>
      <c r="EP430" s="379"/>
      <c r="EQ430" s="379"/>
      <c r="ER430" s="379"/>
      <c r="ES430" s="379"/>
      <c r="ET430" s="379"/>
      <c r="EU430" s="379"/>
      <c r="EV430" s="379"/>
      <c r="EW430" s="379"/>
      <c r="EX430" s="379"/>
      <c r="EY430" s="379"/>
      <c r="EZ430" s="379"/>
      <c r="FA430" s="379"/>
      <c r="FB430" s="379"/>
      <c r="FC430" s="379"/>
      <c r="FD430" s="379"/>
      <c r="FE430" s="379"/>
      <c r="FF430" s="379"/>
      <c r="FG430" s="379"/>
      <c r="FH430" s="379"/>
      <c r="FI430" s="379"/>
      <c r="FJ430" s="379"/>
      <c r="FK430" s="379"/>
      <c r="FL430" s="379"/>
      <c r="FM430" s="379"/>
      <c r="FN430" s="379"/>
      <c r="FO430" s="379"/>
      <c r="FP430" s="379"/>
      <c r="FQ430" s="379"/>
      <c r="FR430" s="379"/>
      <c r="FS430" s="379"/>
      <c r="FT430" s="379"/>
      <c r="FU430" s="379"/>
      <c r="FV430" s="379"/>
      <c r="FW430" s="379"/>
      <c r="FX430" s="379"/>
      <c r="FY430" s="379"/>
      <c r="FZ430" s="379"/>
      <c r="GA430" s="379"/>
      <c r="GB430" s="379"/>
      <c r="GC430" s="379"/>
      <c r="GD430" s="379"/>
      <c r="GE430" s="379"/>
      <c r="GF430" s="379"/>
      <c r="GG430" s="379"/>
      <c r="GH430" s="379"/>
      <c r="GI430" s="379"/>
      <c r="GJ430" s="379"/>
      <c r="GK430" s="379"/>
      <c r="GL430" s="379"/>
      <c r="GM430" s="379"/>
      <c r="GN430" s="379"/>
      <c r="GO430" s="379"/>
      <c r="GP430" s="379"/>
      <c r="GQ430" s="379"/>
      <c r="GR430" s="379"/>
      <c r="GS430" s="379"/>
      <c r="GT430" s="379"/>
      <c r="GU430" s="379"/>
      <c r="GV430" s="379"/>
      <c r="GW430" s="379"/>
      <c r="GX430" s="379"/>
      <c r="GY430" s="379"/>
      <c r="GZ430" s="379"/>
      <c r="HA430" s="379"/>
      <c r="HB430" s="379"/>
      <c r="HC430" s="379"/>
      <c r="HD430" s="379"/>
      <c r="HE430" s="379"/>
      <c r="HF430" s="379"/>
      <c r="HG430" s="379"/>
      <c r="HH430" s="379"/>
      <c r="HI430" s="379"/>
      <c r="HJ430" s="379"/>
      <c r="HK430" s="379"/>
      <c r="HL430" s="379"/>
      <c r="HM430" s="379"/>
      <c r="HN430" s="379"/>
      <c r="HO430" s="379"/>
      <c r="HP430" s="379"/>
      <c r="HQ430" s="379"/>
      <c r="HR430" s="379"/>
      <c r="HS430" s="379"/>
      <c r="HT430" s="379"/>
      <c r="HU430" s="379"/>
      <c r="HV430" s="379"/>
      <c r="HW430" s="379"/>
      <c r="HX430" s="379"/>
      <c r="HY430" s="379"/>
      <c r="HZ430" s="379"/>
      <c r="IA430" s="379"/>
      <c r="IB430" s="379"/>
      <c r="IC430" s="379"/>
      <c r="ID430" s="379"/>
      <c r="IE430" s="379"/>
      <c r="IF430" s="379"/>
      <c r="IG430" s="379"/>
      <c r="IH430" s="379"/>
      <c r="II430" s="379"/>
      <c r="IJ430" s="379"/>
      <c r="IK430" s="379"/>
      <c r="IL430" s="379"/>
      <c r="IM430" s="379"/>
      <c r="IN430" s="379"/>
      <c r="IO430" s="379"/>
      <c r="IP430" s="379"/>
      <c r="IQ430" s="379"/>
      <c r="IR430" s="379"/>
      <c r="IS430" s="379"/>
      <c r="IT430" s="379"/>
      <c r="IU430" s="379"/>
      <c r="IV430" s="379"/>
      <c r="IW430" s="379"/>
      <c r="IX430" s="379"/>
      <c r="IY430" s="379"/>
      <c r="IZ430" s="379"/>
      <c r="JA430" s="379"/>
      <c r="JB430" s="379"/>
      <c r="JC430" s="379"/>
      <c r="JD430" s="379"/>
      <c r="JE430" s="379"/>
      <c r="JF430" s="379"/>
      <c r="JG430" s="379"/>
      <c r="JH430" s="379"/>
      <c r="JI430" s="379"/>
      <c r="JJ430" s="379"/>
      <c r="JK430" s="379"/>
      <c r="JL430" s="379"/>
      <c r="JM430" s="379"/>
      <c r="JN430" s="379"/>
      <c r="JO430" s="379"/>
      <c r="JP430" s="379"/>
      <c r="JQ430" s="379"/>
      <c r="JR430" s="379"/>
      <c r="JS430" s="379"/>
      <c r="JT430" s="379"/>
      <c r="JU430" s="379"/>
      <c r="JV430" s="379"/>
      <c r="JW430" s="379"/>
      <c r="JX430" s="379"/>
      <c r="JY430" s="379"/>
      <c r="JZ430" s="379"/>
      <c r="KA430" s="379"/>
      <c r="KB430" s="379"/>
      <c r="KC430" s="379"/>
      <c r="KD430" s="379"/>
      <c r="KE430" s="379"/>
      <c r="KF430" s="379"/>
      <c r="KG430" s="379"/>
      <c r="KH430" s="379"/>
      <c r="KI430" s="379"/>
      <c r="KJ430" s="379"/>
      <c r="KK430" s="379"/>
      <c r="KL430" s="379"/>
      <c r="KM430" s="379"/>
      <c r="KN430" s="379"/>
      <c r="KO430" s="379"/>
      <c r="KP430" s="379"/>
      <c r="KQ430" s="379"/>
      <c r="KR430" s="379"/>
      <c r="KS430" s="379"/>
      <c r="KT430" s="379"/>
      <c r="KU430" s="379"/>
      <c r="KV430" s="379"/>
      <c r="KW430" s="379"/>
      <c r="KX430" s="379"/>
      <c r="KY430" s="379"/>
      <c r="KZ430" s="379"/>
      <c r="LA430" s="379"/>
      <c r="LB430" s="379"/>
      <c r="LC430" s="379"/>
      <c r="LD430" s="379"/>
      <c r="LE430" s="379"/>
      <c r="LF430" s="379"/>
      <c r="LG430" s="379"/>
      <c r="LH430" s="379"/>
      <c r="LI430" s="379"/>
      <c r="LJ430" s="379"/>
      <c r="LK430" s="379"/>
      <c r="LL430" s="379"/>
      <c r="LM430" s="379"/>
      <c r="LN430" s="379"/>
      <c r="LO430" s="379"/>
      <c r="LP430" s="379"/>
      <c r="LQ430" s="379"/>
      <c r="LR430" s="379"/>
      <c r="LS430" s="379"/>
      <c r="LT430" s="379"/>
      <c r="LU430" s="379"/>
      <c r="LV430" s="379"/>
      <c r="LW430" s="379"/>
      <c r="LX430" s="379"/>
      <c r="LY430" s="379"/>
      <c r="LZ430" s="379"/>
      <c r="MA430" s="379"/>
      <c r="MB430" s="379"/>
      <c r="MC430" s="379"/>
      <c r="MD430" s="379"/>
      <c r="ME430" s="379"/>
      <c r="MF430" s="379"/>
      <c r="MG430" s="379"/>
      <c r="MH430" s="379"/>
      <c r="MI430" s="379"/>
      <c r="MJ430" s="379"/>
      <c r="MK430" s="379"/>
      <c r="ML430" s="379"/>
      <c r="MM430" s="379"/>
      <c r="MN430" s="379"/>
      <c r="MO430" s="379"/>
      <c r="MP430" s="379"/>
      <c r="MQ430" s="379"/>
      <c r="MR430" s="379"/>
      <c r="MS430" s="379"/>
      <c r="MT430" s="379"/>
      <c r="MU430" s="379"/>
      <c r="MV430" s="379"/>
      <c r="MW430" s="379"/>
      <c r="MX430" s="379"/>
      <c r="MY430" s="379"/>
      <c r="MZ430" s="379"/>
      <c r="NA430" s="379"/>
      <c r="NB430" s="379"/>
      <c r="NC430" s="379"/>
      <c r="ND430" s="379"/>
      <c r="NE430" s="379"/>
      <c r="NF430" s="379"/>
      <c r="NG430" s="379"/>
      <c r="NH430" s="379"/>
      <c r="NI430" s="379"/>
      <c r="NJ430" s="379"/>
      <c r="NK430" s="379"/>
      <c r="NL430" s="379"/>
      <c r="NM430" s="379"/>
      <c r="NN430" s="379"/>
      <c r="NO430" s="379"/>
      <c r="NP430" s="379"/>
      <c r="NQ430" s="379"/>
      <c r="NR430" s="379"/>
      <c r="NS430" s="379"/>
      <c r="NT430" s="379"/>
      <c r="NU430" s="379"/>
      <c r="NV430" s="379"/>
      <c r="NW430" s="379"/>
      <c r="NX430" s="379"/>
      <c r="NY430" s="379"/>
      <c r="NZ430" s="379"/>
      <c r="OA430" s="379"/>
      <c r="OB430" s="379"/>
      <c r="OC430" s="379"/>
      <c r="OD430" s="379"/>
      <c r="OE430" s="379"/>
      <c r="OF430" s="379"/>
      <c r="OG430" s="379"/>
      <c r="OH430" s="379"/>
      <c r="OI430" s="379"/>
      <c r="OJ430" s="379"/>
      <c r="OK430" s="379"/>
      <c r="OL430" s="379"/>
      <c r="OM430" s="379"/>
      <c r="ON430" s="379"/>
      <c r="OO430" s="379"/>
      <c r="OP430" s="379"/>
      <c r="OQ430" s="379"/>
      <c r="OR430" s="379"/>
      <c r="OS430" s="379"/>
      <c r="OT430" s="379"/>
      <c r="OU430" s="379"/>
      <c r="OV430" s="379"/>
      <c r="OW430" s="379"/>
      <c r="OX430" s="379"/>
      <c r="OY430" s="379"/>
      <c r="OZ430" s="379"/>
      <c r="PA430" s="379"/>
      <c r="PB430" s="379"/>
      <c r="PC430" s="379"/>
      <c r="PD430" s="379"/>
      <c r="PE430" s="379"/>
      <c r="PF430" s="379"/>
      <c r="PG430" s="379"/>
      <c r="PH430" s="379"/>
      <c r="PI430" s="379"/>
      <c r="PJ430" s="379"/>
      <c r="PK430" s="379"/>
      <c r="PL430" s="379"/>
      <c r="PM430" s="379"/>
      <c r="PN430" s="379"/>
      <c r="PO430" s="379"/>
      <c r="PP430" s="379"/>
      <c r="PQ430" s="379"/>
      <c r="PR430" s="379"/>
      <c r="PS430" s="379"/>
      <c r="PT430" s="379"/>
      <c r="PU430" s="379"/>
      <c r="PV430" s="379"/>
      <c r="PW430" s="379"/>
      <c r="PX430" s="379"/>
      <c r="PY430" s="379"/>
      <c r="PZ430" s="379"/>
      <c r="QA430" s="379"/>
      <c r="QB430" s="379"/>
      <c r="QC430" s="379"/>
      <c r="QD430" s="379"/>
      <c r="QE430" s="379"/>
      <c r="QF430" s="379"/>
      <c r="QG430" s="379"/>
      <c r="QH430" s="379"/>
      <c r="QI430" s="379"/>
      <c r="QJ430" s="379"/>
      <c r="QK430" s="379"/>
      <c r="QL430" s="379"/>
      <c r="QM430" s="379"/>
      <c r="QN430" s="379"/>
      <c r="QO430" s="379"/>
      <c r="QP430" s="379"/>
      <c r="QQ430" s="379"/>
      <c r="QR430" s="379"/>
      <c r="QS430" s="379"/>
      <c r="QT430" s="379"/>
      <c r="QU430" s="379"/>
      <c r="QV430" s="379"/>
      <c r="QW430" s="379"/>
      <c r="QX430" s="379"/>
      <c r="QY430" s="379"/>
      <c r="QZ430" s="379"/>
      <c r="RA430" s="379"/>
      <c r="RB430" s="379"/>
      <c r="RC430" s="379"/>
      <c r="RD430" s="379"/>
      <c r="RE430" s="379"/>
      <c r="RF430" s="379"/>
      <c r="RG430" s="379"/>
      <c r="RH430" s="379"/>
      <c r="RI430" s="379"/>
      <c r="RJ430" s="379"/>
      <c r="RK430" s="379"/>
      <c r="RL430" s="379"/>
      <c r="RM430" s="379"/>
      <c r="RN430" s="379"/>
      <c r="RO430" s="379"/>
      <c r="RP430" s="379"/>
      <c r="RQ430" s="379"/>
      <c r="RR430" s="379"/>
      <c r="RS430" s="379"/>
      <c r="RT430" s="379"/>
      <c r="RU430" s="379"/>
      <c r="RV430" s="379"/>
      <c r="RW430" s="379"/>
      <c r="RX430" s="379"/>
      <c r="RY430" s="379"/>
      <c r="RZ430" s="379"/>
      <c r="SA430" s="379"/>
      <c r="SB430" s="379"/>
      <c r="SC430" s="379"/>
      <c r="SD430" s="379"/>
      <c r="SE430" s="379"/>
      <c r="SF430" s="379"/>
      <c r="SG430" s="379"/>
      <c r="SH430" s="379"/>
      <c r="SI430" s="379"/>
      <c r="SJ430" s="379"/>
      <c r="SK430" s="379"/>
      <c r="SL430" s="379"/>
      <c r="SM430" s="379"/>
      <c r="SN430" s="379"/>
      <c r="SO430" s="379"/>
      <c r="SP430" s="379"/>
      <c r="SQ430" s="379"/>
      <c r="SR430" s="379"/>
      <c r="SS430" s="379"/>
      <c r="ST430" s="379"/>
      <c r="SU430" s="379"/>
      <c r="SV430" s="379"/>
      <c r="SW430" s="379"/>
      <c r="SX430" s="379"/>
      <c r="SY430" s="379"/>
      <c r="SZ430" s="379"/>
      <c r="TA430" s="379"/>
      <c r="TB430" s="379"/>
      <c r="TC430" s="379"/>
      <c r="TD430" s="379"/>
      <c r="TE430" s="379"/>
      <c r="TF430" s="379"/>
      <c r="TG430" s="379"/>
      <c r="TH430" s="379"/>
      <c r="TI430" s="379"/>
      <c r="TJ430" s="379"/>
      <c r="TK430" s="379"/>
      <c r="TL430" s="379"/>
      <c r="TM430" s="379"/>
      <c r="TN430" s="379"/>
      <c r="TO430" s="379"/>
      <c r="TP430" s="379"/>
      <c r="TQ430" s="379"/>
      <c r="TR430" s="379"/>
      <c r="TS430" s="379"/>
      <c r="TT430" s="379"/>
      <c r="TU430" s="379"/>
      <c r="TV430" s="379"/>
      <c r="TW430" s="379"/>
      <c r="TX430" s="379"/>
      <c r="TY430" s="379"/>
      <c r="TZ430" s="379"/>
      <c r="UA430" s="379"/>
      <c r="UB430" s="379"/>
      <c r="UC430" s="379"/>
      <c r="UD430" s="379"/>
      <c r="UE430" s="379"/>
      <c r="UF430" s="379"/>
      <c r="UG430" s="379"/>
      <c r="UH430" s="379"/>
      <c r="UI430" s="379"/>
      <c r="UJ430" s="379"/>
      <c r="UK430" s="379"/>
      <c r="UL430" s="379"/>
      <c r="UM430" s="379"/>
      <c r="UN430" s="379"/>
      <c r="UO430" s="379"/>
      <c r="UP430" s="379"/>
      <c r="UQ430" s="379"/>
      <c r="UR430" s="379"/>
      <c r="US430" s="379"/>
      <c r="UT430" s="379"/>
      <c r="UU430" s="379"/>
      <c r="UV430" s="379"/>
      <c r="UW430" s="379"/>
      <c r="UX430" s="379"/>
      <c r="UY430" s="379"/>
      <c r="UZ430" s="379"/>
      <c r="VA430" s="379"/>
      <c r="VB430" s="379"/>
      <c r="VC430" s="379"/>
      <c r="VD430" s="379"/>
      <c r="VE430" s="379"/>
      <c r="VF430" s="379"/>
      <c r="VG430" s="379"/>
      <c r="VH430" s="379"/>
      <c r="VI430" s="379"/>
      <c r="VJ430" s="379"/>
      <c r="VK430" s="379"/>
      <c r="VL430" s="379"/>
      <c r="VM430" s="379"/>
      <c r="VN430" s="379"/>
      <c r="VO430" s="379"/>
      <c r="VP430" s="379"/>
      <c r="VQ430" s="379"/>
      <c r="VR430" s="379"/>
      <c r="VS430" s="379"/>
      <c r="VT430" s="379"/>
      <c r="VU430" s="379"/>
      <c r="VV430" s="379"/>
      <c r="VW430" s="379"/>
      <c r="VX430" s="379"/>
      <c r="VY430" s="379"/>
      <c r="VZ430" s="379"/>
      <c r="WA430" s="379"/>
      <c r="WB430" s="379"/>
      <c r="WC430" s="379"/>
      <c r="WD430" s="379"/>
      <c r="WE430" s="379"/>
      <c r="WF430" s="379"/>
      <c r="WG430" s="379"/>
      <c r="WH430" s="379"/>
      <c r="WI430" s="379"/>
      <c r="WJ430" s="379"/>
      <c r="WK430" s="379"/>
      <c r="WL430" s="379"/>
      <c r="WM430" s="379"/>
      <c r="WN430" s="379"/>
      <c r="WO430" s="379"/>
      <c r="WP430" s="379"/>
      <c r="WQ430" s="379"/>
      <c r="WR430" s="379"/>
      <c r="WS430" s="379"/>
      <c r="WT430" s="379"/>
      <c r="WU430" s="379"/>
      <c r="WV430" s="379"/>
      <c r="WW430" s="379"/>
      <c r="WX430" s="379"/>
      <c r="WY430" s="379"/>
      <c r="WZ430" s="379"/>
      <c r="XA430" s="379"/>
      <c r="XB430" s="379"/>
      <c r="XC430" s="379"/>
      <c r="XD430" s="379"/>
      <c r="XE430" s="379"/>
      <c r="XF430" s="379"/>
      <c r="XG430" s="379"/>
      <c r="XH430" s="379"/>
      <c r="XI430" s="379"/>
      <c r="XJ430" s="379"/>
      <c r="XK430" s="379"/>
      <c r="XL430" s="379"/>
      <c r="XM430" s="379"/>
      <c r="XN430" s="379"/>
      <c r="XO430" s="379"/>
      <c r="XP430" s="379"/>
      <c r="XQ430" s="379"/>
      <c r="XR430" s="379"/>
      <c r="XS430" s="379"/>
      <c r="XT430" s="379"/>
      <c r="XU430" s="379"/>
      <c r="XV430" s="379"/>
      <c r="XW430" s="379"/>
      <c r="XX430" s="379"/>
      <c r="XY430" s="379"/>
      <c r="XZ430" s="379"/>
      <c r="YA430" s="379"/>
      <c r="YB430" s="379"/>
      <c r="YC430" s="379"/>
      <c r="YD430" s="379"/>
      <c r="YE430" s="379"/>
      <c r="YF430" s="379"/>
      <c r="YG430" s="379"/>
      <c r="YH430" s="379"/>
      <c r="YI430" s="379"/>
      <c r="YJ430" s="379"/>
      <c r="YK430" s="379"/>
      <c r="YL430" s="379"/>
      <c r="YM430" s="379"/>
      <c r="YN430" s="379"/>
      <c r="YO430" s="379"/>
      <c r="YP430" s="379"/>
      <c r="YQ430" s="379"/>
      <c r="YR430" s="379"/>
      <c r="YS430" s="379"/>
      <c r="YT430" s="379"/>
      <c r="YU430" s="379"/>
      <c r="YV430" s="379"/>
      <c r="YW430" s="379"/>
      <c r="YX430" s="379"/>
      <c r="YY430" s="379"/>
      <c r="YZ430" s="379"/>
      <c r="ZA430" s="379"/>
      <c r="ZB430" s="379"/>
      <c r="ZC430" s="379"/>
      <c r="ZD430" s="379"/>
      <c r="ZE430" s="379"/>
      <c r="ZF430" s="379"/>
      <c r="ZG430" s="379"/>
      <c r="ZH430" s="379"/>
      <c r="ZI430" s="379"/>
      <c r="ZJ430" s="379"/>
      <c r="ZK430" s="379"/>
      <c r="ZL430" s="379"/>
      <c r="ZM430" s="379"/>
      <c r="ZN430" s="379"/>
      <c r="ZO430" s="379"/>
      <c r="ZP430" s="379"/>
      <c r="ZQ430" s="379"/>
      <c r="ZR430" s="379"/>
      <c r="ZS430" s="379"/>
      <c r="ZT430" s="379"/>
      <c r="ZU430" s="379"/>
      <c r="ZV430" s="379"/>
      <c r="ZW430" s="379"/>
      <c r="ZX430" s="379"/>
      <c r="ZY430" s="379"/>
      <c r="ZZ430" s="379"/>
      <c r="AAA430" s="379"/>
      <c r="AAB430" s="379"/>
      <c r="AAC430" s="379"/>
      <c r="AAD430" s="379"/>
      <c r="AAE430" s="379"/>
      <c r="AAF430" s="379"/>
      <c r="AAG430" s="379"/>
      <c r="AAH430" s="379"/>
      <c r="AAI430" s="379"/>
      <c r="AAJ430" s="379"/>
      <c r="AAK430" s="379"/>
      <c r="AAL430" s="379"/>
      <c r="AAM430" s="379"/>
      <c r="AAN430" s="379"/>
      <c r="AAO430" s="379"/>
      <c r="AAP430" s="379"/>
      <c r="AAQ430" s="379"/>
      <c r="AAR430" s="379"/>
      <c r="AAS430" s="379"/>
      <c r="AAT430" s="379"/>
      <c r="AAU430" s="379"/>
      <c r="AAV430" s="379"/>
      <c r="AAW430" s="379"/>
      <c r="AAX430" s="379"/>
      <c r="AAY430" s="379"/>
      <c r="AAZ430" s="379"/>
      <c r="ABA430" s="379"/>
      <c r="ABB430" s="379"/>
      <c r="ABC430" s="379"/>
      <c r="ABD430" s="379"/>
      <c r="ABE430" s="379"/>
      <c r="ABF430" s="379"/>
      <c r="ABG430" s="379"/>
      <c r="ABH430" s="379"/>
      <c r="ABI430" s="379"/>
      <c r="ABJ430" s="379"/>
      <c r="ABK430" s="379"/>
      <c r="ABL430" s="379"/>
      <c r="ABM430" s="379"/>
      <c r="ABN430" s="379"/>
      <c r="ABO430" s="379"/>
      <c r="ABP430" s="379"/>
      <c r="ABQ430" s="379"/>
      <c r="ABR430" s="379"/>
      <c r="ABS430" s="379"/>
      <c r="ABT430" s="379"/>
      <c r="ABU430" s="379"/>
      <c r="ABV430" s="379"/>
      <c r="ABW430" s="379"/>
      <c r="ABX430" s="379"/>
      <c r="ABY430" s="379"/>
      <c r="ABZ430" s="379"/>
      <c r="ACA430" s="379"/>
      <c r="ACB430" s="379"/>
      <c r="ACC430" s="379"/>
      <c r="ACD430" s="379"/>
      <c r="ACE430" s="379"/>
      <c r="ACF430" s="379"/>
      <c r="ACG430" s="379"/>
      <c r="ACH430" s="379"/>
      <c r="ACI430" s="379"/>
      <c r="ACJ430" s="379"/>
      <c r="ACK430" s="379"/>
      <c r="ACL430" s="379"/>
      <c r="ACM430" s="379"/>
      <c r="ACN430" s="379"/>
      <c r="ACO430" s="379"/>
      <c r="ACP430" s="379"/>
      <c r="ACQ430" s="379"/>
      <c r="ACR430" s="379"/>
      <c r="ACS430" s="379"/>
      <c r="ACT430" s="379"/>
      <c r="ACU430" s="379"/>
      <c r="ACV430" s="379"/>
      <c r="ACW430" s="379"/>
      <c r="ACX430" s="379"/>
      <c r="ACY430" s="379"/>
      <c r="ACZ430" s="379"/>
      <c r="ADA430" s="379"/>
      <c r="ADB430" s="379"/>
      <c r="ADC430" s="379"/>
      <c r="ADD430" s="379"/>
      <c r="ADE430" s="379"/>
      <c r="ADF430" s="379"/>
      <c r="ADG430" s="379"/>
      <c r="ADH430" s="379"/>
      <c r="ADI430" s="379"/>
      <c r="ADJ430" s="379"/>
      <c r="ADK430" s="379"/>
      <c r="ADL430" s="379"/>
      <c r="ADM430" s="379"/>
      <c r="ADN430" s="379"/>
      <c r="ADO430" s="379"/>
      <c r="ADP430" s="379"/>
      <c r="ADQ430" s="379"/>
      <c r="ADR430" s="379"/>
      <c r="ADS430" s="379"/>
      <c r="ADT430" s="379"/>
      <c r="ADU430" s="379"/>
      <c r="ADV430" s="379"/>
      <c r="ADW430" s="379"/>
      <c r="ADX430" s="379"/>
      <c r="ADY430" s="379"/>
      <c r="ADZ430" s="379"/>
      <c r="AEA430" s="379"/>
      <c r="AEB430" s="379"/>
      <c r="AEC430" s="379"/>
      <c r="AED430" s="379"/>
      <c r="AEE430" s="379"/>
      <c r="AEF430" s="379"/>
      <c r="AEG430" s="379"/>
      <c r="AEH430" s="379"/>
      <c r="AEI430" s="379"/>
      <c r="AEJ430" s="379"/>
      <c r="AEK430" s="379"/>
      <c r="AEL430" s="379"/>
      <c r="AEM430" s="379"/>
      <c r="AEN430" s="379"/>
      <c r="AEO430" s="379"/>
      <c r="AEP430" s="379"/>
      <c r="AEQ430" s="379"/>
      <c r="AER430" s="379"/>
      <c r="AES430" s="379"/>
      <c r="AET430" s="379"/>
      <c r="AEU430" s="379"/>
      <c r="AEV430" s="379"/>
      <c r="AEW430" s="379"/>
      <c r="AEX430" s="379"/>
      <c r="AEY430" s="379"/>
      <c r="AEZ430" s="379"/>
      <c r="AFA430" s="379"/>
      <c r="AFB430" s="379"/>
      <c r="AFC430" s="379"/>
      <c r="AFD430" s="379"/>
      <c r="AFE430" s="379"/>
      <c r="AFF430" s="379"/>
      <c r="AFG430" s="379"/>
      <c r="AFH430" s="379"/>
      <c r="AFI430" s="379"/>
      <c r="AFJ430" s="379"/>
      <c r="AFK430" s="379"/>
      <c r="AFL430" s="379"/>
      <c r="AFM430" s="379"/>
      <c r="AFN430" s="379"/>
      <c r="AFO430" s="379"/>
      <c r="AFP430" s="379"/>
      <c r="AFQ430" s="379"/>
      <c r="AFR430" s="379"/>
      <c r="AFS430" s="379"/>
      <c r="AFT430" s="379"/>
      <c r="AFU430" s="379"/>
      <c r="AFV430" s="379"/>
      <c r="AFW430" s="379"/>
      <c r="AFX430" s="379"/>
      <c r="AFY430" s="379"/>
      <c r="AFZ430" s="379"/>
      <c r="AGA430" s="379"/>
      <c r="AGB430" s="379"/>
      <c r="AGC430" s="379"/>
      <c r="AGD430" s="379"/>
      <c r="AGE430" s="379"/>
      <c r="AGF430" s="379"/>
      <c r="AGG430" s="379"/>
      <c r="AGH430" s="379"/>
      <c r="AGI430" s="379"/>
      <c r="AGJ430" s="379"/>
      <c r="AGK430" s="379"/>
      <c r="AGL430" s="379"/>
      <c r="AGM430" s="379"/>
      <c r="AGN430" s="379"/>
      <c r="AGO430" s="379"/>
      <c r="AGP430" s="379"/>
      <c r="AGQ430" s="379"/>
      <c r="AGR430" s="379"/>
      <c r="AGS430" s="379"/>
      <c r="AGT430" s="379"/>
      <c r="AGU430" s="379"/>
      <c r="AGV430" s="379"/>
      <c r="AGW430" s="379"/>
      <c r="AGX430" s="379"/>
      <c r="AGY430" s="379"/>
      <c r="AGZ430" s="379"/>
      <c r="AHA430" s="379"/>
      <c r="AHB430" s="379"/>
      <c r="AHC430" s="379"/>
      <c r="AHD430" s="379"/>
      <c r="AHE430" s="379"/>
      <c r="AHF430" s="379"/>
      <c r="AHG430" s="379"/>
      <c r="AHH430" s="379"/>
      <c r="AHI430" s="379"/>
      <c r="AHJ430" s="379"/>
      <c r="AHK430" s="379"/>
      <c r="AHL430" s="379"/>
      <c r="AHM430" s="379"/>
      <c r="AHN430" s="379"/>
      <c r="AHO430" s="379"/>
      <c r="AHP430" s="379"/>
      <c r="AHQ430" s="379"/>
      <c r="AHR430" s="379"/>
      <c r="AHS430" s="379"/>
      <c r="AHT430" s="379"/>
      <c r="AHU430" s="379"/>
      <c r="AHV430" s="379"/>
      <c r="AHW430" s="379"/>
      <c r="AHX430" s="379"/>
      <c r="AHY430" s="379"/>
      <c r="AHZ430" s="379"/>
      <c r="AIA430" s="379"/>
      <c r="AIB430" s="379"/>
      <c r="AIC430" s="379"/>
      <c r="AID430" s="379"/>
      <c r="AIE430" s="379"/>
      <c r="AIF430" s="379"/>
      <c r="AIG430" s="379"/>
      <c r="AIH430" s="379"/>
      <c r="AII430" s="379"/>
      <c r="AIJ430" s="379"/>
      <c r="AIK430" s="379"/>
      <c r="AIL430" s="379"/>
      <c r="AIM430" s="379"/>
      <c r="AIN430" s="379"/>
      <c r="AIO430" s="379"/>
      <c r="AIP430" s="379"/>
      <c r="AIQ430" s="379"/>
      <c r="AIR430" s="379"/>
      <c r="AIS430" s="379"/>
      <c r="AIT430" s="379"/>
      <c r="AIU430" s="379"/>
      <c r="AIV430" s="379"/>
      <c r="AIW430" s="379"/>
      <c r="AIX430" s="379"/>
      <c r="AIY430" s="379"/>
      <c r="AIZ430" s="379"/>
      <c r="AJA430" s="379"/>
      <c r="AJB430" s="379"/>
      <c r="AJC430" s="379"/>
      <c r="AJD430" s="379"/>
      <c r="AJE430" s="379"/>
      <c r="AJF430" s="379"/>
      <c r="AJG430" s="379"/>
      <c r="AJH430" s="379"/>
      <c r="AJI430" s="379"/>
      <c r="AJJ430" s="379"/>
      <c r="AJK430" s="379"/>
      <c r="AJL430" s="379"/>
      <c r="AJM430" s="379"/>
      <c r="AJN430" s="379"/>
      <c r="AJO430" s="379"/>
      <c r="AJP430" s="379"/>
      <c r="AJQ430" s="379"/>
      <c r="AJR430" s="379"/>
      <c r="AJS430" s="379"/>
      <c r="AJT430" s="379"/>
      <c r="AJU430" s="379"/>
      <c r="AJV430" s="379"/>
      <c r="AJW430" s="379"/>
      <c r="AJX430" s="379"/>
      <c r="AJY430" s="379"/>
      <c r="AJZ430" s="379"/>
      <c r="AKA430" s="379"/>
      <c r="AKB430" s="379"/>
      <c r="AKC430" s="379"/>
      <c r="AKD430" s="379"/>
      <c r="AKE430" s="379"/>
      <c r="AKF430" s="379"/>
      <c r="AKG430" s="379"/>
      <c r="AKH430" s="379"/>
      <c r="AKI430" s="379"/>
      <c r="AKJ430" s="379"/>
      <c r="AKK430" s="379"/>
      <c r="AKL430" s="379"/>
      <c r="AKM430" s="379"/>
      <c r="AKN430" s="379"/>
      <c r="AKO430" s="379"/>
      <c r="AKP430" s="379"/>
      <c r="AKQ430" s="379"/>
      <c r="AKR430" s="379"/>
      <c r="AKS430" s="379"/>
      <c r="AKT430" s="379"/>
      <c r="AKU430" s="379"/>
      <c r="AKV430" s="379"/>
      <c r="AKW430" s="379"/>
      <c r="AKX430" s="379"/>
      <c r="AKY430" s="379"/>
      <c r="AKZ430" s="379"/>
      <c r="ALA430" s="379"/>
      <c r="ALB430" s="379"/>
      <c r="ALC430" s="379"/>
      <c r="ALD430" s="379"/>
      <c r="ALE430" s="379"/>
      <c r="ALF430" s="379"/>
      <c r="ALG430" s="379"/>
      <c r="ALH430" s="379"/>
      <c r="ALI430" s="379"/>
      <c r="ALJ430" s="379"/>
      <c r="ALK430" s="379"/>
      <c r="ALL430" s="379"/>
      <c r="ALM430" s="379"/>
      <c r="ALN430" s="379"/>
      <c r="ALO430" s="379"/>
      <c r="ALP430" s="379"/>
      <c r="ALQ430" s="379"/>
      <c r="ALR430" s="379"/>
      <c r="ALS430" s="379"/>
      <c r="ALT430" s="379"/>
      <c r="ALU430" s="379"/>
      <c r="ALV430" s="379"/>
      <c r="ALW430" s="379"/>
      <c r="ALX430" s="379"/>
      <c r="ALY430" s="379"/>
      <c r="ALZ430" s="379"/>
      <c r="AMA430" s="379"/>
      <c r="AMB430" s="379"/>
      <c r="AMC430" s="379"/>
      <c r="AMD430" s="379"/>
      <c r="AME430" s="379"/>
      <c r="AMF430" s="379"/>
      <c r="AMG430" s="379"/>
      <c r="AMH430" s="379"/>
      <c r="AMI430" s="379"/>
      <c r="AMJ430" s="379"/>
      <c r="AMK430" s="379"/>
      <c r="AML430" s="379"/>
      <c r="AMM430" s="379"/>
      <c r="AMN430" s="379"/>
      <c r="AMO430" s="379"/>
      <c r="AMP430" s="379"/>
      <c r="AMQ430" s="379"/>
      <c r="AMR430" s="379"/>
      <c r="AMS430" s="379"/>
      <c r="AMT430" s="379"/>
      <c r="AMU430" s="379"/>
      <c r="AMV430" s="379"/>
      <c r="AMW430" s="379"/>
      <c r="AMX430" s="379"/>
      <c r="AMY430" s="379"/>
      <c r="AMZ430" s="379"/>
      <c r="ANA430" s="379"/>
      <c r="ANB430" s="379"/>
      <c r="ANC430" s="379"/>
      <c r="AND430" s="379"/>
      <c r="ANE430" s="379"/>
      <c r="ANF430" s="379"/>
      <c r="ANG430" s="379"/>
      <c r="ANH430" s="379"/>
    </row>
    <row r="431" spans="1:1048" s="343" customFormat="1" ht="13.2" x14ac:dyDescent="0.25">
      <c r="A431" s="375">
        <v>45958</v>
      </c>
      <c r="B431" s="374">
        <v>2.1</v>
      </c>
      <c r="C431" s="385">
        <v>0.106</v>
      </c>
      <c r="D431" s="387">
        <v>3.7999999999999999E-2</v>
      </c>
      <c r="E431" s="468">
        <v>7.8E-2</v>
      </c>
      <c r="F431" s="479">
        <v>45989</v>
      </c>
      <c r="G431" s="476">
        <v>0</v>
      </c>
      <c r="H431" s="476">
        <v>0.22800000000000001</v>
      </c>
      <c r="I431" s="476">
        <v>0.16300000000000001</v>
      </c>
      <c r="J431" s="488">
        <v>0.16300000000000001</v>
      </c>
      <c r="K431" s="408">
        <v>46019</v>
      </c>
      <c r="L431" s="406">
        <v>32</v>
      </c>
      <c r="M431" s="406">
        <v>0.19700000000000001</v>
      </c>
      <c r="N431" s="489">
        <v>0.27</v>
      </c>
      <c r="O431" s="490">
        <v>0.27500000000000002</v>
      </c>
      <c r="P431" s="492">
        <v>46050</v>
      </c>
      <c r="Q431" s="451">
        <v>11.8</v>
      </c>
      <c r="R431" s="451">
        <v>1.1439999999999999</v>
      </c>
      <c r="S431" s="451">
        <v>0.76500000000000001</v>
      </c>
      <c r="T431" s="537">
        <v>0.374</v>
      </c>
      <c r="U431" s="541">
        <v>46081</v>
      </c>
      <c r="V431" s="440">
        <v>0</v>
      </c>
      <c r="W431" s="440">
        <v>1.9339999999999999</v>
      </c>
      <c r="X431" s="531">
        <v>0.64900000000000002</v>
      </c>
      <c r="Y431" s="568">
        <v>0.748</v>
      </c>
      <c r="Z431" s="449">
        <v>46109</v>
      </c>
      <c r="AA431" s="441">
        <v>0</v>
      </c>
      <c r="AB431" s="442">
        <v>1.399</v>
      </c>
      <c r="AC431" s="442">
        <v>0.59499999999999997</v>
      </c>
      <c r="AD431" s="455">
        <v>0.66600000000000004</v>
      </c>
      <c r="AE431" s="570"/>
      <c r="AF431" s="447"/>
      <c r="AG431" s="453"/>
      <c r="AH431" s="587"/>
      <c r="AI431" s="587"/>
      <c r="AJ431" s="443"/>
      <c r="AK431" s="444"/>
      <c r="AL431" s="445"/>
      <c r="AM431" s="445"/>
      <c r="AN431" s="445"/>
      <c r="AO431" s="446"/>
      <c r="AP431" s="447"/>
      <c r="AQ431" s="454"/>
      <c r="AR431" s="620"/>
      <c r="AS431" s="618"/>
      <c r="AT431" s="449"/>
      <c r="AU431" s="430"/>
      <c r="AV431" s="431"/>
      <c r="AW431" s="431"/>
      <c r="AX431" s="455"/>
      <c r="AY431" s="439"/>
      <c r="AZ431" s="381"/>
      <c r="BA431" s="381"/>
      <c r="BB431" s="383"/>
      <c r="BC431" s="383"/>
      <c r="BD431" s="449"/>
      <c r="BE431" s="441"/>
      <c r="BF431" s="441"/>
      <c r="BG431" s="441"/>
      <c r="BH431" s="624"/>
      <c r="BI431" s="379"/>
      <c r="BJ431" s="379"/>
      <c r="BK431" s="379"/>
      <c r="BL431" s="380"/>
      <c r="BM431" s="379"/>
      <c r="BN431" s="379"/>
      <c r="BO431" s="379"/>
      <c r="BP431" s="379"/>
      <c r="BQ431" s="379"/>
      <c r="BR431" s="379"/>
      <c r="BS431" s="379"/>
      <c r="BT431" s="379"/>
      <c r="BU431" s="379"/>
      <c r="BV431" s="379"/>
      <c r="BW431" s="379"/>
      <c r="BX431" s="379"/>
      <c r="BY431" s="379"/>
      <c r="BZ431" s="379"/>
      <c r="CA431" s="379"/>
      <c r="CB431" s="379"/>
      <c r="CC431" s="379"/>
      <c r="CD431" s="379"/>
      <c r="CE431" s="379"/>
      <c r="CF431" s="379"/>
      <c r="CG431" s="379"/>
      <c r="CH431" s="379"/>
      <c r="CI431" s="379"/>
      <c r="CJ431" s="379"/>
      <c r="CK431" s="379"/>
      <c r="CL431" s="379"/>
      <c r="CM431" s="379"/>
      <c r="CN431" s="379"/>
      <c r="CO431" s="379"/>
      <c r="CP431" s="379"/>
      <c r="CQ431" s="379"/>
      <c r="CR431" s="379"/>
      <c r="CS431" s="379"/>
      <c r="CT431" s="379"/>
      <c r="CU431" s="379"/>
      <c r="CV431" s="379"/>
      <c r="CW431" s="379"/>
      <c r="CX431" s="379"/>
      <c r="CY431" s="379"/>
      <c r="CZ431" s="379"/>
      <c r="DA431" s="379"/>
      <c r="DB431" s="379"/>
      <c r="DC431" s="379"/>
      <c r="DD431" s="379"/>
      <c r="DE431" s="379"/>
      <c r="DF431" s="379"/>
      <c r="DG431" s="379"/>
      <c r="DH431" s="379"/>
      <c r="DI431" s="379"/>
      <c r="DJ431" s="379"/>
      <c r="DK431" s="379"/>
      <c r="DL431" s="379"/>
      <c r="DM431" s="379"/>
      <c r="DN431" s="379"/>
      <c r="DO431" s="379"/>
      <c r="DP431" s="379"/>
      <c r="DQ431" s="379"/>
      <c r="DR431" s="379"/>
      <c r="DS431" s="379"/>
      <c r="DT431" s="379"/>
      <c r="DU431" s="379"/>
      <c r="DV431" s="379"/>
      <c r="DW431" s="379"/>
      <c r="DX431" s="379"/>
      <c r="DY431" s="379"/>
      <c r="DZ431" s="379"/>
      <c r="EA431" s="379"/>
      <c r="EB431" s="379"/>
      <c r="EC431" s="379"/>
      <c r="ED431" s="379"/>
      <c r="EE431" s="379"/>
      <c r="EF431" s="379"/>
      <c r="EG431" s="379"/>
      <c r="EH431" s="379"/>
      <c r="EI431" s="379"/>
      <c r="EJ431" s="379"/>
      <c r="EK431" s="379"/>
      <c r="EL431" s="379"/>
      <c r="EM431" s="379"/>
      <c r="EN431" s="379"/>
      <c r="EO431" s="379"/>
      <c r="EP431" s="379"/>
      <c r="EQ431" s="379"/>
      <c r="ER431" s="379"/>
      <c r="ES431" s="379"/>
      <c r="ET431" s="379"/>
      <c r="EU431" s="379"/>
      <c r="EV431" s="379"/>
      <c r="EW431" s="379"/>
      <c r="EX431" s="379"/>
      <c r="EY431" s="379"/>
      <c r="EZ431" s="379"/>
      <c r="FA431" s="379"/>
      <c r="FB431" s="379"/>
      <c r="FC431" s="379"/>
      <c r="FD431" s="379"/>
      <c r="FE431" s="379"/>
      <c r="FF431" s="379"/>
      <c r="FG431" s="379"/>
      <c r="FH431" s="379"/>
      <c r="FI431" s="379"/>
      <c r="FJ431" s="379"/>
      <c r="FK431" s="379"/>
      <c r="FL431" s="379"/>
      <c r="FM431" s="379"/>
      <c r="FN431" s="379"/>
      <c r="FO431" s="379"/>
      <c r="FP431" s="379"/>
      <c r="FQ431" s="379"/>
      <c r="FR431" s="379"/>
      <c r="FS431" s="379"/>
      <c r="FT431" s="379"/>
      <c r="FU431" s="379"/>
      <c r="FV431" s="379"/>
      <c r="FW431" s="379"/>
      <c r="FX431" s="379"/>
      <c r="FY431" s="379"/>
      <c r="FZ431" s="379"/>
      <c r="GA431" s="379"/>
      <c r="GB431" s="379"/>
      <c r="GC431" s="379"/>
      <c r="GD431" s="379"/>
      <c r="GE431" s="379"/>
      <c r="GF431" s="379"/>
      <c r="GG431" s="379"/>
      <c r="GH431" s="379"/>
      <c r="GI431" s="379"/>
      <c r="GJ431" s="379"/>
      <c r="GK431" s="379"/>
      <c r="GL431" s="379"/>
      <c r="GM431" s="379"/>
      <c r="GN431" s="379"/>
      <c r="GO431" s="379"/>
      <c r="GP431" s="379"/>
      <c r="GQ431" s="379"/>
      <c r="GR431" s="379"/>
      <c r="GS431" s="379"/>
      <c r="GT431" s="379"/>
      <c r="GU431" s="379"/>
      <c r="GV431" s="379"/>
      <c r="GW431" s="379"/>
      <c r="GX431" s="379"/>
      <c r="GY431" s="379"/>
      <c r="GZ431" s="379"/>
      <c r="HA431" s="379"/>
      <c r="HB431" s="379"/>
      <c r="HC431" s="379"/>
      <c r="HD431" s="379"/>
      <c r="HE431" s="379"/>
      <c r="HF431" s="379"/>
      <c r="HG431" s="379"/>
      <c r="HH431" s="379"/>
      <c r="HI431" s="379"/>
      <c r="HJ431" s="379"/>
      <c r="HK431" s="379"/>
      <c r="HL431" s="379"/>
      <c r="HM431" s="379"/>
      <c r="HN431" s="379"/>
      <c r="HO431" s="379"/>
      <c r="HP431" s="379"/>
      <c r="HQ431" s="379"/>
      <c r="HR431" s="379"/>
      <c r="HS431" s="379"/>
      <c r="HT431" s="379"/>
      <c r="HU431" s="379"/>
      <c r="HV431" s="379"/>
      <c r="HW431" s="379"/>
      <c r="HX431" s="379"/>
      <c r="HY431" s="379"/>
      <c r="HZ431" s="379"/>
      <c r="IA431" s="379"/>
      <c r="IB431" s="379"/>
      <c r="IC431" s="379"/>
      <c r="ID431" s="379"/>
      <c r="IE431" s="379"/>
      <c r="IF431" s="379"/>
      <c r="IG431" s="379"/>
      <c r="IH431" s="379"/>
      <c r="II431" s="379"/>
      <c r="IJ431" s="379"/>
      <c r="IK431" s="379"/>
      <c r="IL431" s="379"/>
      <c r="IM431" s="379"/>
      <c r="IN431" s="379"/>
      <c r="IO431" s="379"/>
      <c r="IP431" s="379"/>
      <c r="IQ431" s="379"/>
      <c r="IR431" s="379"/>
      <c r="IS431" s="379"/>
      <c r="IT431" s="379"/>
      <c r="IU431" s="379"/>
      <c r="IV431" s="379"/>
      <c r="IW431" s="379"/>
      <c r="IX431" s="379"/>
      <c r="IY431" s="379"/>
      <c r="IZ431" s="379"/>
      <c r="JA431" s="379"/>
      <c r="JB431" s="379"/>
      <c r="JC431" s="379"/>
      <c r="JD431" s="379"/>
      <c r="JE431" s="379"/>
      <c r="JF431" s="379"/>
      <c r="JG431" s="379"/>
      <c r="JH431" s="379"/>
      <c r="JI431" s="379"/>
      <c r="JJ431" s="379"/>
      <c r="JK431" s="379"/>
      <c r="JL431" s="379"/>
      <c r="JM431" s="379"/>
      <c r="JN431" s="379"/>
      <c r="JO431" s="379"/>
      <c r="JP431" s="379"/>
      <c r="JQ431" s="379"/>
      <c r="JR431" s="379"/>
      <c r="JS431" s="379"/>
      <c r="JT431" s="379"/>
      <c r="JU431" s="379"/>
      <c r="JV431" s="379"/>
      <c r="JW431" s="379"/>
      <c r="JX431" s="379"/>
      <c r="JY431" s="379"/>
      <c r="JZ431" s="379"/>
      <c r="KA431" s="379"/>
      <c r="KB431" s="379"/>
      <c r="KC431" s="379"/>
      <c r="KD431" s="379"/>
      <c r="KE431" s="379"/>
      <c r="KF431" s="379"/>
      <c r="KG431" s="379"/>
      <c r="KH431" s="379"/>
      <c r="KI431" s="379"/>
      <c r="KJ431" s="379"/>
      <c r="KK431" s="379"/>
      <c r="KL431" s="379"/>
      <c r="KM431" s="379"/>
      <c r="KN431" s="379"/>
      <c r="KO431" s="379"/>
      <c r="KP431" s="379"/>
      <c r="KQ431" s="379"/>
      <c r="KR431" s="379"/>
      <c r="KS431" s="379"/>
      <c r="KT431" s="379"/>
      <c r="KU431" s="379"/>
      <c r="KV431" s="379"/>
      <c r="KW431" s="379"/>
      <c r="KX431" s="379"/>
      <c r="KY431" s="379"/>
      <c r="KZ431" s="379"/>
      <c r="LA431" s="379"/>
      <c r="LB431" s="379"/>
      <c r="LC431" s="379"/>
      <c r="LD431" s="379"/>
      <c r="LE431" s="379"/>
      <c r="LF431" s="379"/>
      <c r="LG431" s="379"/>
      <c r="LH431" s="379"/>
      <c r="LI431" s="379"/>
      <c r="LJ431" s="379"/>
      <c r="LK431" s="379"/>
      <c r="LL431" s="379"/>
      <c r="LM431" s="379"/>
      <c r="LN431" s="379"/>
      <c r="LO431" s="379"/>
      <c r="LP431" s="379"/>
      <c r="LQ431" s="379"/>
      <c r="LR431" s="379"/>
      <c r="LS431" s="379"/>
      <c r="LT431" s="379"/>
      <c r="LU431" s="379"/>
      <c r="LV431" s="379"/>
      <c r="LW431" s="379"/>
      <c r="LX431" s="379"/>
      <c r="LY431" s="379"/>
      <c r="LZ431" s="379"/>
      <c r="MA431" s="379"/>
      <c r="MB431" s="379"/>
      <c r="MC431" s="379"/>
      <c r="MD431" s="379"/>
      <c r="ME431" s="379"/>
      <c r="MF431" s="379"/>
      <c r="MG431" s="379"/>
      <c r="MH431" s="379"/>
      <c r="MI431" s="379"/>
      <c r="MJ431" s="379"/>
      <c r="MK431" s="379"/>
      <c r="ML431" s="379"/>
      <c r="MM431" s="379"/>
      <c r="MN431" s="379"/>
      <c r="MO431" s="379"/>
      <c r="MP431" s="379"/>
      <c r="MQ431" s="379"/>
      <c r="MR431" s="379"/>
      <c r="MS431" s="379"/>
      <c r="MT431" s="379"/>
      <c r="MU431" s="379"/>
      <c r="MV431" s="379"/>
      <c r="MW431" s="379"/>
      <c r="MX431" s="379"/>
      <c r="MY431" s="379"/>
      <c r="MZ431" s="379"/>
      <c r="NA431" s="379"/>
      <c r="NB431" s="379"/>
      <c r="NC431" s="379"/>
      <c r="ND431" s="379"/>
      <c r="NE431" s="379"/>
      <c r="NF431" s="379"/>
      <c r="NG431" s="379"/>
      <c r="NH431" s="379"/>
      <c r="NI431" s="379"/>
      <c r="NJ431" s="379"/>
      <c r="NK431" s="379"/>
      <c r="NL431" s="379"/>
      <c r="NM431" s="379"/>
      <c r="NN431" s="379"/>
      <c r="NO431" s="379"/>
      <c r="NP431" s="379"/>
      <c r="NQ431" s="379"/>
      <c r="NR431" s="379"/>
      <c r="NS431" s="379"/>
      <c r="NT431" s="379"/>
      <c r="NU431" s="379"/>
      <c r="NV431" s="379"/>
      <c r="NW431" s="379"/>
      <c r="NX431" s="379"/>
      <c r="NY431" s="379"/>
      <c r="NZ431" s="379"/>
      <c r="OA431" s="379"/>
      <c r="OB431" s="379"/>
      <c r="OC431" s="379"/>
      <c r="OD431" s="379"/>
      <c r="OE431" s="379"/>
      <c r="OF431" s="379"/>
      <c r="OG431" s="379"/>
      <c r="OH431" s="379"/>
      <c r="OI431" s="379"/>
      <c r="OJ431" s="379"/>
      <c r="OK431" s="379"/>
      <c r="OL431" s="379"/>
      <c r="OM431" s="379"/>
      <c r="ON431" s="379"/>
      <c r="OO431" s="379"/>
      <c r="OP431" s="379"/>
      <c r="OQ431" s="379"/>
      <c r="OR431" s="379"/>
      <c r="OS431" s="379"/>
      <c r="OT431" s="379"/>
      <c r="OU431" s="379"/>
      <c r="OV431" s="379"/>
      <c r="OW431" s="379"/>
      <c r="OX431" s="379"/>
      <c r="OY431" s="379"/>
      <c r="OZ431" s="379"/>
      <c r="PA431" s="379"/>
      <c r="PB431" s="379"/>
      <c r="PC431" s="379"/>
      <c r="PD431" s="379"/>
      <c r="PE431" s="379"/>
      <c r="PF431" s="379"/>
      <c r="PG431" s="379"/>
      <c r="PH431" s="379"/>
      <c r="PI431" s="379"/>
      <c r="PJ431" s="379"/>
      <c r="PK431" s="379"/>
      <c r="PL431" s="379"/>
      <c r="PM431" s="379"/>
      <c r="PN431" s="379"/>
      <c r="PO431" s="379"/>
      <c r="PP431" s="379"/>
      <c r="PQ431" s="379"/>
      <c r="PR431" s="379"/>
      <c r="PS431" s="379"/>
      <c r="PT431" s="379"/>
      <c r="PU431" s="379"/>
      <c r="PV431" s="379"/>
      <c r="PW431" s="379"/>
      <c r="PX431" s="379"/>
      <c r="PY431" s="379"/>
      <c r="PZ431" s="379"/>
      <c r="QA431" s="379"/>
      <c r="QB431" s="379"/>
      <c r="QC431" s="379"/>
      <c r="QD431" s="379"/>
      <c r="QE431" s="379"/>
      <c r="QF431" s="379"/>
      <c r="QG431" s="379"/>
      <c r="QH431" s="379"/>
      <c r="QI431" s="379"/>
      <c r="QJ431" s="379"/>
      <c r="QK431" s="379"/>
      <c r="QL431" s="379"/>
      <c r="QM431" s="379"/>
      <c r="QN431" s="379"/>
      <c r="QO431" s="379"/>
      <c r="QP431" s="379"/>
      <c r="QQ431" s="379"/>
      <c r="QR431" s="379"/>
      <c r="QS431" s="379"/>
      <c r="QT431" s="379"/>
      <c r="QU431" s="379"/>
      <c r="QV431" s="379"/>
      <c r="QW431" s="379"/>
      <c r="QX431" s="379"/>
      <c r="QY431" s="379"/>
      <c r="QZ431" s="379"/>
      <c r="RA431" s="379"/>
      <c r="RB431" s="379"/>
      <c r="RC431" s="379"/>
      <c r="RD431" s="379"/>
      <c r="RE431" s="379"/>
      <c r="RF431" s="379"/>
      <c r="RG431" s="379"/>
      <c r="RH431" s="379"/>
      <c r="RI431" s="379"/>
      <c r="RJ431" s="379"/>
      <c r="RK431" s="379"/>
      <c r="RL431" s="379"/>
      <c r="RM431" s="379"/>
      <c r="RN431" s="379"/>
      <c r="RO431" s="379"/>
      <c r="RP431" s="379"/>
      <c r="RQ431" s="379"/>
      <c r="RR431" s="379"/>
      <c r="RS431" s="379"/>
      <c r="RT431" s="379"/>
      <c r="RU431" s="379"/>
      <c r="RV431" s="379"/>
      <c r="RW431" s="379"/>
      <c r="RX431" s="379"/>
      <c r="RY431" s="379"/>
      <c r="RZ431" s="379"/>
      <c r="SA431" s="379"/>
      <c r="SB431" s="379"/>
      <c r="SC431" s="379"/>
      <c r="SD431" s="379"/>
      <c r="SE431" s="379"/>
      <c r="SF431" s="379"/>
      <c r="SG431" s="379"/>
      <c r="SH431" s="379"/>
      <c r="SI431" s="379"/>
      <c r="SJ431" s="379"/>
      <c r="SK431" s="379"/>
      <c r="SL431" s="379"/>
      <c r="SM431" s="379"/>
      <c r="SN431" s="379"/>
      <c r="SO431" s="379"/>
      <c r="SP431" s="379"/>
      <c r="SQ431" s="379"/>
      <c r="SR431" s="379"/>
      <c r="SS431" s="379"/>
      <c r="ST431" s="379"/>
      <c r="SU431" s="379"/>
      <c r="SV431" s="379"/>
      <c r="SW431" s="379"/>
      <c r="SX431" s="379"/>
      <c r="SY431" s="379"/>
      <c r="SZ431" s="379"/>
      <c r="TA431" s="379"/>
      <c r="TB431" s="379"/>
      <c r="TC431" s="379"/>
      <c r="TD431" s="379"/>
      <c r="TE431" s="379"/>
      <c r="TF431" s="379"/>
      <c r="TG431" s="379"/>
      <c r="TH431" s="379"/>
      <c r="TI431" s="379"/>
      <c r="TJ431" s="379"/>
      <c r="TK431" s="379"/>
      <c r="TL431" s="379"/>
      <c r="TM431" s="379"/>
      <c r="TN431" s="379"/>
      <c r="TO431" s="379"/>
      <c r="TP431" s="379"/>
      <c r="TQ431" s="379"/>
      <c r="TR431" s="379"/>
      <c r="TS431" s="379"/>
      <c r="TT431" s="379"/>
      <c r="TU431" s="379"/>
      <c r="TV431" s="379"/>
      <c r="TW431" s="379"/>
      <c r="TX431" s="379"/>
      <c r="TY431" s="379"/>
      <c r="TZ431" s="379"/>
      <c r="UA431" s="379"/>
      <c r="UB431" s="379"/>
      <c r="UC431" s="379"/>
      <c r="UD431" s="379"/>
      <c r="UE431" s="379"/>
      <c r="UF431" s="379"/>
      <c r="UG431" s="379"/>
      <c r="UH431" s="379"/>
      <c r="UI431" s="379"/>
      <c r="UJ431" s="379"/>
      <c r="UK431" s="379"/>
      <c r="UL431" s="379"/>
      <c r="UM431" s="379"/>
      <c r="UN431" s="379"/>
      <c r="UO431" s="379"/>
      <c r="UP431" s="379"/>
      <c r="UQ431" s="379"/>
      <c r="UR431" s="379"/>
      <c r="US431" s="379"/>
      <c r="UT431" s="379"/>
      <c r="UU431" s="379"/>
      <c r="UV431" s="379"/>
      <c r="UW431" s="379"/>
      <c r="UX431" s="379"/>
      <c r="UY431" s="379"/>
      <c r="UZ431" s="379"/>
      <c r="VA431" s="379"/>
      <c r="VB431" s="379"/>
      <c r="VC431" s="379"/>
      <c r="VD431" s="379"/>
      <c r="VE431" s="379"/>
      <c r="VF431" s="379"/>
      <c r="VG431" s="379"/>
      <c r="VH431" s="379"/>
      <c r="VI431" s="379"/>
      <c r="VJ431" s="379"/>
      <c r="VK431" s="379"/>
      <c r="VL431" s="379"/>
      <c r="VM431" s="379"/>
      <c r="VN431" s="379"/>
      <c r="VO431" s="379"/>
      <c r="VP431" s="379"/>
      <c r="VQ431" s="379"/>
      <c r="VR431" s="379"/>
      <c r="VS431" s="379"/>
      <c r="VT431" s="379"/>
      <c r="VU431" s="379"/>
      <c r="VV431" s="379"/>
      <c r="VW431" s="379"/>
      <c r="VX431" s="379"/>
      <c r="VY431" s="379"/>
      <c r="VZ431" s="379"/>
      <c r="WA431" s="379"/>
      <c r="WB431" s="379"/>
      <c r="WC431" s="379"/>
      <c r="WD431" s="379"/>
      <c r="WE431" s="379"/>
      <c r="WF431" s="379"/>
      <c r="WG431" s="379"/>
      <c r="WH431" s="379"/>
      <c r="WI431" s="379"/>
      <c r="WJ431" s="379"/>
      <c r="WK431" s="379"/>
      <c r="WL431" s="379"/>
      <c r="WM431" s="379"/>
      <c r="WN431" s="379"/>
      <c r="WO431" s="379"/>
      <c r="WP431" s="379"/>
      <c r="WQ431" s="379"/>
      <c r="WR431" s="379"/>
      <c r="WS431" s="379"/>
      <c r="WT431" s="379"/>
      <c r="WU431" s="379"/>
      <c r="WV431" s="379"/>
      <c r="WW431" s="379"/>
      <c r="WX431" s="379"/>
      <c r="WY431" s="379"/>
      <c r="WZ431" s="379"/>
      <c r="XA431" s="379"/>
      <c r="XB431" s="379"/>
      <c r="XC431" s="379"/>
      <c r="XD431" s="379"/>
      <c r="XE431" s="379"/>
      <c r="XF431" s="379"/>
      <c r="XG431" s="379"/>
      <c r="XH431" s="379"/>
      <c r="XI431" s="379"/>
      <c r="XJ431" s="379"/>
      <c r="XK431" s="379"/>
      <c r="XL431" s="379"/>
      <c r="XM431" s="379"/>
      <c r="XN431" s="379"/>
      <c r="XO431" s="379"/>
      <c r="XP431" s="379"/>
      <c r="XQ431" s="379"/>
      <c r="XR431" s="379"/>
      <c r="XS431" s="379"/>
      <c r="XT431" s="379"/>
      <c r="XU431" s="379"/>
      <c r="XV431" s="379"/>
      <c r="XW431" s="379"/>
      <c r="XX431" s="379"/>
      <c r="XY431" s="379"/>
      <c r="XZ431" s="379"/>
      <c r="YA431" s="379"/>
      <c r="YB431" s="379"/>
      <c r="YC431" s="379"/>
      <c r="YD431" s="379"/>
      <c r="YE431" s="379"/>
      <c r="YF431" s="379"/>
      <c r="YG431" s="379"/>
      <c r="YH431" s="379"/>
      <c r="YI431" s="379"/>
      <c r="YJ431" s="379"/>
      <c r="YK431" s="379"/>
      <c r="YL431" s="379"/>
      <c r="YM431" s="379"/>
      <c r="YN431" s="379"/>
      <c r="YO431" s="379"/>
      <c r="YP431" s="379"/>
      <c r="YQ431" s="379"/>
      <c r="YR431" s="379"/>
      <c r="YS431" s="379"/>
      <c r="YT431" s="379"/>
      <c r="YU431" s="379"/>
      <c r="YV431" s="379"/>
      <c r="YW431" s="379"/>
      <c r="YX431" s="379"/>
      <c r="YY431" s="379"/>
      <c r="YZ431" s="379"/>
      <c r="ZA431" s="379"/>
      <c r="ZB431" s="379"/>
      <c r="ZC431" s="379"/>
      <c r="ZD431" s="379"/>
      <c r="ZE431" s="379"/>
      <c r="ZF431" s="379"/>
      <c r="ZG431" s="379"/>
      <c r="ZH431" s="379"/>
      <c r="ZI431" s="379"/>
      <c r="ZJ431" s="379"/>
      <c r="ZK431" s="379"/>
      <c r="ZL431" s="379"/>
      <c r="ZM431" s="379"/>
      <c r="ZN431" s="379"/>
      <c r="ZO431" s="379"/>
      <c r="ZP431" s="379"/>
      <c r="ZQ431" s="379"/>
      <c r="ZR431" s="379"/>
      <c r="ZS431" s="379"/>
      <c r="ZT431" s="379"/>
      <c r="ZU431" s="379"/>
      <c r="ZV431" s="379"/>
      <c r="ZW431" s="379"/>
      <c r="ZX431" s="379"/>
      <c r="ZY431" s="379"/>
      <c r="ZZ431" s="379"/>
      <c r="AAA431" s="379"/>
      <c r="AAB431" s="379"/>
      <c r="AAC431" s="379"/>
      <c r="AAD431" s="379"/>
      <c r="AAE431" s="379"/>
      <c r="AAF431" s="379"/>
      <c r="AAG431" s="379"/>
      <c r="AAH431" s="379"/>
      <c r="AAI431" s="379"/>
      <c r="AAJ431" s="379"/>
      <c r="AAK431" s="379"/>
      <c r="AAL431" s="379"/>
      <c r="AAM431" s="379"/>
      <c r="AAN431" s="379"/>
      <c r="AAO431" s="379"/>
      <c r="AAP431" s="379"/>
      <c r="AAQ431" s="379"/>
      <c r="AAR431" s="379"/>
      <c r="AAS431" s="379"/>
      <c r="AAT431" s="379"/>
      <c r="AAU431" s="379"/>
      <c r="AAV431" s="379"/>
      <c r="AAW431" s="379"/>
      <c r="AAX431" s="379"/>
      <c r="AAY431" s="379"/>
      <c r="AAZ431" s="379"/>
      <c r="ABA431" s="379"/>
      <c r="ABB431" s="379"/>
      <c r="ABC431" s="379"/>
      <c r="ABD431" s="379"/>
      <c r="ABE431" s="379"/>
      <c r="ABF431" s="379"/>
      <c r="ABG431" s="379"/>
      <c r="ABH431" s="379"/>
      <c r="ABI431" s="379"/>
      <c r="ABJ431" s="379"/>
      <c r="ABK431" s="379"/>
      <c r="ABL431" s="379"/>
      <c r="ABM431" s="379"/>
      <c r="ABN431" s="379"/>
      <c r="ABO431" s="379"/>
      <c r="ABP431" s="379"/>
      <c r="ABQ431" s="379"/>
      <c r="ABR431" s="379"/>
      <c r="ABS431" s="379"/>
      <c r="ABT431" s="379"/>
      <c r="ABU431" s="379"/>
      <c r="ABV431" s="379"/>
      <c r="ABW431" s="379"/>
      <c r="ABX431" s="379"/>
      <c r="ABY431" s="379"/>
      <c r="ABZ431" s="379"/>
      <c r="ACA431" s="379"/>
      <c r="ACB431" s="379"/>
      <c r="ACC431" s="379"/>
      <c r="ACD431" s="379"/>
      <c r="ACE431" s="379"/>
      <c r="ACF431" s="379"/>
      <c r="ACG431" s="379"/>
      <c r="ACH431" s="379"/>
      <c r="ACI431" s="379"/>
      <c r="ACJ431" s="379"/>
      <c r="ACK431" s="379"/>
      <c r="ACL431" s="379"/>
      <c r="ACM431" s="379"/>
      <c r="ACN431" s="379"/>
      <c r="ACO431" s="379"/>
      <c r="ACP431" s="379"/>
      <c r="ACQ431" s="379"/>
      <c r="ACR431" s="379"/>
      <c r="ACS431" s="379"/>
      <c r="ACT431" s="379"/>
      <c r="ACU431" s="379"/>
      <c r="ACV431" s="379"/>
      <c r="ACW431" s="379"/>
      <c r="ACX431" s="379"/>
      <c r="ACY431" s="379"/>
      <c r="ACZ431" s="379"/>
      <c r="ADA431" s="379"/>
      <c r="ADB431" s="379"/>
      <c r="ADC431" s="379"/>
      <c r="ADD431" s="379"/>
      <c r="ADE431" s="379"/>
      <c r="ADF431" s="379"/>
      <c r="ADG431" s="379"/>
      <c r="ADH431" s="379"/>
      <c r="ADI431" s="379"/>
      <c r="ADJ431" s="379"/>
      <c r="ADK431" s="379"/>
      <c r="ADL431" s="379"/>
      <c r="ADM431" s="379"/>
      <c r="ADN431" s="379"/>
      <c r="ADO431" s="379"/>
      <c r="ADP431" s="379"/>
      <c r="ADQ431" s="379"/>
      <c r="ADR431" s="379"/>
      <c r="ADS431" s="379"/>
      <c r="ADT431" s="379"/>
      <c r="ADU431" s="379"/>
      <c r="ADV431" s="379"/>
      <c r="ADW431" s="379"/>
      <c r="ADX431" s="379"/>
      <c r="ADY431" s="379"/>
      <c r="ADZ431" s="379"/>
      <c r="AEA431" s="379"/>
      <c r="AEB431" s="379"/>
      <c r="AEC431" s="379"/>
      <c r="AED431" s="379"/>
      <c r="AEE431" s="379"/>
      <c r="AEF431" s="379"/>
      <c r="AEG431" s="379"/>
      <c r="AEH431" s="379"/>
      <c r="AEI431" s="379"/>
      <c r="AEJ431" s="379"/>
      <c r="AEK431" s="379"/>
      <c r="AEL431" s="379"/>
      <c r="AEM431" s="379"/>
      <c r="AEN431" s="379"/>
      <c r="AEO431" s="379"/>
      <c r="AEP431" s="379"/>
      <c r="AEQ431" s="379"/>
      <c r="AER431" s="379"/>
      <c r="AES431" s="379"/>
      <c r="AET431" s="379"/>
      <c r="AEU431" s="379"/>
      <c r="AEV431" s="379"/>
      <c r="AEW431" s="379"/>
      <c r="AEX431" s="379"/>
      <c r="AEY431" s="379"/>
      <c r="AEZ431" s="379"/>
      <c r="AFA431" s="379"/>
      <c r="AFB431" s="379"/>
      <c r="AFC431" s="379"/>
      <c r="AFD431" s="379"/>
      <c r="AFE431" s="379"/>
      <c r="AFF431" s="379"/>
      <c r="AFG431" s="379"/>
      <c r="AFH431" s="379"/>
      <c r="AFI431" s="379"/>
      <c r="AFJ431" s="379"/>
      <c r="AFK431" s="379"/>
      <c r="AFL431" s="379"/>
      <c r="AFM431" s="379"/>
      <c r="AFN431" s="379"/>
      <c r="AFO431" s="379"/>
      <c r="AFP431" s="379"/>
      <c r="AFQ431" s="379"/>
      <c r="AFR431" s="379"/>
      <c r="AFS431" s="379"/>
      <c r="AFT431" s="379"/>
      <c r="AFU431" s="379"/>
      <c r="AFV431" s="379"/>
      <c r="AFW431" s="379"/>
      <c r="AFX431" s="379"/>
      <c r="AFY431" s="379"/>
      <c r="AFZ431" s="379"/>
      <c r="AGA431" s="379"/>
      <c r="AGB431" s="379"/>
      <c r="AGC431" s="379"/>
      <c r="AGD431" s="379"/>
      <c r="AGE431" s="379"/>
      <c r="AGF431" s="379"/>
      <c r="AGG431" s="379"/>
      <c r="AGH431" s="379"/>
      <c r="AGI431" s="379"/>
      <c r="AGJ431" s="379"/>
      <c r="AGK431" s="379"/>
      <c r="AGL431" s="379"/>
      <c r="AGM431" s="379"/>
      <c r="AGN431" s="379"/>
      <c r="AGO431" s="379"/>
      <c r="AGP431" s="379"/>
      <c r="AGQ431" s="379"/>
      <c r="AGR431" s="379"/>
      <c r="AGS431" s="379"/>
      <c r="AGT431" s="379"/>
      <c r="AGU431" s="379"/>
      <c r="AGV431" s="379"/>
      <c r="AGW431" s="379"/>
      <c r="AGX431" s="379"/>
      <c r="AGY431" s="379"/>
      <c r="AGZ431" s="379"/>
      <c r="AHA431" s="379"/>
      <c r="AHB431" s="379"/>
      <c r="AHC431" s="379"/>
      <c r="AHD431" s="379"/>
      <c r="AHE431" s="379"/>
      <c r="AHF431" s="379"/>
      <c r="AHG431" s="379"/>
      <c r="AHH431" s="379"/>
      <c r="AHI431" s="379"/>
      <c r="AHJ431" s="379"/>
      <c r="AHK431" s="379"/>
      <c r="AHL431" s="379"/>
      <c r="AHM431" s="379"/>
      <c r="AHN431" s="379"/>
      <c r="AHO431" s="379"/>
      <c r="AHP431" s="379"/>
      <c r="AHQ431" s="379"/>
      <c r="AHR431" s="379"/>
      <c r="AHS431" s="379"/>
      <c r="AHT431" s="379"/>
      <c r="AHU431" s="379"/>
      <c r="AHV431" s="379"/>
      <c r="AHW431" s="379"/>
      <c r="AHX431" s="379"/>
      <c r="AHY431" s="379"/>
      <c r="AHZ431" s="379"/>
      <c r="AIA431" s="379"/>
      <c r="AIB431" s="379"/>
      <c r="AIC431" s="379"/>
      <c r="AID431" s="379"/>
      <c r="AIE431" s="379"/>
      <c r="AIF431" s="379"/>
      <c r="AIG431" s="379"/>
      <c r="AIH431" s="379"/>
      <c r="AII431" s="379"/>
      <c r="AIJ431" s="379"/>
      <c r="AIK431" s="379"/>
      <c r="AIL431" s="379"/>
      <c r="AIM431" s="379"/>
      <c r="AIN431" s="379"/>
      <c r="AIO431" s="379"/>
      <c r="AIP431" s="379"/>
      <c r="AIQ431" s="379"/>
      <c r="AIR431" s="379"/>
      <c r="AIS431" s="379"/>
      <c r="AIT431" s="379"/>
      <c r="AIU431" s="379"/>
      <c r="AIV431" s="379"/>
      <c r="AIW431" s="379"/>
      <c r="AIX431" s="379"/>
      <c r="AIY431" s="379"/>
      <c r="AIZ431" s="379"/>
      <c r="AJA431" s="379"/>
      <c r="AJB431" s="379"/>
      <c r="AJC431" s="379"/>
      <c r="AJD431" s="379"/>
      <c r="AJE431" s="379"/>
      <c r="AJF431" s="379"/>
      <c r="AJG431" s="379"/>
      <c r="AJH431" s="379"/>
      <c r="AJI431" s="379"/>
      <c r="AJJ431" s="379"/>
      <c r="AJK431" s="379"/>
      <c r="AJL431" s="379"/>
      <c r="AJM431" s="379"/>
      <c r="AJN431" s="379"/>
      <c r="AJO431" s="379"/>
      <c r="AJP431" s="379"/>
      <c r="AJQ431" s="379"/>
      <c r="AJR431" s="379"/>
      <c r="AJS431" s="379"/>
      <c r="AJT431" s="379"/>
      <c r="AJU431" s="379"/>
      <c r="AJV431" s="379"/>
      <c r="AJW431" s="379"/>
      <c r="AJX431" s="379"/>
      <c r="AJY431" s="379"/>
      <c r="AJZ431" s="379"/>
      <c r="AKA431" s="379"/>
      <c r="AKB431" s="379"/>
      <c r="AKC431" s="379"/>
      <c r="AKD431" s="379"/>
      <c r="AKE431" s="379"/>
      <c r="AKF431" s="379"/>
      <c r="AKG431" s="379"/>
      <c r="AKH431" s="379"/>
      <c r="AKI431" s="379"/>
      <c r="AKJ431" s="379"/>
      <c r="AKK431" s="379"/>
      <c r="AKL431" s="379"/>
      <c r="AKM431" s="379"/>
      <c r="AKN431" s="379"/>
      <c r="AKO431" s="379"/>
      <c r="AKP431" s="379"/>
      <c r="AKQ431" s="379"/>
      <c r="AKR431" s="379"/>
      <c r="AKS431" s="379"/>
      <c r="AKT431" s="379"/>
      <c r="AKU431" s="379"/>
      <c r="AKV431" s="379"/>
      <c r="AKW431" s="379"/>
      <c r="AKX431" s="379"/>
      <c r="AKY431" s="379"/>
      <c r="AKZ431" s="379"/>
      <c r="ALA431" s="379"/>
      <c r="ALB431" s="379"/>
      <c r="ALC431" s="379"/>
      <c r="ALD431" s="379"/>
      <c r="ALE431" s="379"/>
      <c r="ALF431" s="379"/>
      <c r="ALG431" s="379"/>
      <c r="ALH431" s="379"/>
      <c r="ALI431" s="379"/>
      <c r="ALJ431" s="379"/>
      <c r="ALK431" s="379"/>
      <c r="ALL431" s="379"/>
      <c r="ALM431" s="379"/>
      <c r="ALN431" s="379"/>
      <c r="ALO431" s="379"/>
      <c r="ALP431" s="379"/>
      <c r="ALQ431" s="379"/>
      <c r="ALR431" s="379"/>
      <c r="ALS431" s="379"/>
      <c r="ALT431" s="379"/>
      <c r="ALU431" s="379"/>
      <c r="ALV431" s="379"/>
      <c r="ALW431" s="379"/>
      <c r="ALX431" s="379"/>
      <c r="ALY431" s="379"/>
      <c r="ALZ431" s="379"/>
      <c r="AMA431" s="379"/>
      <c r="AMB431" s="379"/>
      <c r="AMC431" s="379"/>
      <c r="AMD431" s="379"/>
      <c r="AME431" s="379"/>
      <c r="AMF431" s="379"/>
      <c r="AMG431" s="379"/>
      <c r="AMH431" s="379"/>
      <c r="AMI431" s="379"/>
      <c r="AMJ431" s="379"/>
      <c r="AMK431" s="379"/>
      <c r="AML431" s="379"/>
      <c r="AMM431" s="379"/>
      <c r="AMN431" s="379"/>
      <c r="AMO431" s="379"/>
      <c r="AMP431" s="379"/>
      <c r="AMQ431" s="379"/>
      <c r="AMR431" s="379"/>
      <c r="AMS431" s="379"/>
      <c r="AMT431" s="379"/>
      <c r="AMU431" s="379"/>
      <c r="AMV431" s="379"/>
      <c r="AMW431" s="379"/>
      <c r="AMX431" s="379"/>
      <c r="AMY431" s="379"/>
      <c r="AMZ431" s="379"/>
      <c r="ANA431" s="379"/>
      <c r="ANB431" s="379"/>
      <c r="ANC431" s="379"/>
      <c r="AND431" s="379"/>
      <c r="ANE431" s="379"/>
      <c r="ANF431" s="379"/>
      <c r="ANG431" s="379"/>
      <c r="ANH431" s="379"/>
    </row>
    <row r="432" spans="1:1048" s="343" customFormat="1" ht="13.2" x14ac:dyDescent="0.25">
      <c r="A432" s="388">
        <v>45959</v>
      </c>
      <c r="B432" s="389">
        <v>8.6</v>
      </c>
      <c r="C432" s="391">
        <v>0.11899999999999999</v>
      </c>
      <c r="D432" s="390">
        <v>4.2000000000000003E-2</v>
      </c>
      <c r="E432" s="469">
        <v>6.6000000000000003E-2</v>
      </c>
      <c r="F432" s="479">
        <v>45990</v>
      </c>
      <c r="G432" s="476">
        <v>0</v>
      </c>
      <c r="H432" s="476">
        <v>0.215</v>
      </c>
      <c r="I432" s="476">
        <v>0.2</v>
      </c>
      <c r="J432" s="488">
        <v>0.2</v>
      </c>
      <c r="K432" s="408">
        <v>46020</v>
      </c>
      <c r="L432" s="406">
        <v>0.1</v>
      </c>
      <c r="M432" s="406">
        <v>0.186</v>
      </c>
      <c r="N432" s="489">
        <v>0.311</v>
      </c>
      <c r="O432" s="490">
        <v>0.22600000000000001</v>
      </c>
      <c r="P432" s="492">
        <v>46051</v>
      </c>
      <c r="Q432" s="451">
        <v>18.8</v>
      </c>
      <c r="R432" s="451">
        <v>3.5659999999999998</v>
      </c>
      <c r="S432" s="451">
        <v>0.70799999999999996</v>
      </c>
      <c r="T432" s="537">
        <v>0.374</v>
      </c>
      <c r="U432" s="734"/>
      <c r="V432" s="735"/>
      <c r="W432" s="735"/>
      <c r="X432" s="735"/>
      <c r="Y432" s="735"/>
      <c r="Z432" s="438">
        <v>46110</v>
      </c>
      <c r="AA432" s="441">
        <v>0</v>
      </c>
      <c r="AB432" s="442">
        <v>1.333</v>
      </c>
      <c r="AC432" s="442">
        <v>0.60699999999999998</v>
      </c>
      <c r="AD432" s="455">
        <v>0.65600000000000003</v>
      </c>
      <c r="AE432" s="570"/>
      <c r="AF432" s="447"/>
      <c r="AG432" s="453"/>
      <c r="AH432" s="587"/>
      <c r="AI432" s="587"/>
      <c r="AJ432" s="443"/>
      <c r="AK432" s="444"/>
      <c r="AL432" s="445"/>
      <c r="AM432" s="445"/>
      <c r="AN432" s="445"/>
      <c r="AO432" s="446"/>
      <c r="AP432" s="447"/>
      <c r="AQ432" s="454"/>
      <c r="AR432" s="620"/>
      <c r="AS432" s="618"/>
      <c r="AT432" s="449"/>
      <c r="AU432" s="430"/>
      <c r="AV432" s="431"/>
      <c r="AW432" s="431"/>
      <c r="AX432" s="455"/>
      <c r="AY432" s="439"/>
      <c r="AZ432" s="381"/>
      <c r="BA432" s="381"/>
      <c r="BB432" s="383"/>
      <c r="BC432" s="383"/>
      <c r="BD432" s="449"/>
      <c r="BE432" s="441"/>
      <c r="BF432" s="441"/>
      <c r="BG432" s="441"/>
      <c r="BH432" s="625"/>
      <c r="BI432" s="379"/>
      <c r="BJ432" s="379"/>
      <c r="BK432" s="379"/>
      <c r="BL432" s="380"/>
      <c r="BM432" s="379"/>
      <c r="BN432" s="379"/>
      <c r="BO432" s="379"/>
      <c r="BP432" s="379"/>
      <c r="BQ432" s="379"/>
      <c r="BR432" s="379"/>
      <c r="BS432" s="379"/>
      <c r="BT432" s="379"/>
      <c r="BU432" s="379"/>
      <c r="BV432" s="379"/>
      <c r="BW432" s="379"/>
      <c r="BX432" s="379"/>
      <c r="BY432" s="379"/>
      <c r="BZ432" s="379"/>
      <c r="CA432" s="379"/>
      <c r="CB432" s="379"/>
      <c r="CC432" s="379"/>
      <c r="CD432" s="379"/>
      <c r="CE432" s="379"/>
      <c r="CF432" s="379"/>
      <c r="CG432" s="379"/>
      <c r="CH432" s="379"/>
      <c r="CI432" s="379"/>
      <c r="CJ432" s="379"/>
      <c r="CK432" s="379"/>
      <c r="CL432" s="379"/>
      <c r="CM432" s="379"/>
      <c r="CN432" s="379"/>
      <c r="CO432" s="379"/>
      <c r="CP432" s="379"/>
      <c r="CQ432" s="379"/>
      <c r="CR432" s="379"/>
      <c r="CS432" s="379"/>
      <c r="CT432" s="379"/>
      <c r="CU432" s="379"/>
      <c r="CV432" s="379"/>
      <c r="CW432" s="379"/>
      <c r="CX432" s="379"/>
      <c r="CY432" s="379"/>
      <c r="CZ432" s="379"/>
      <c r="DA432" s="379"/>
      <c r="DB432" s="379"/>
      <c r="DC432" s="379"/>
      <c r="DD432" s="379"/>
      <c r="DE432" s="379"/>
      <c r="DF432" s="379"/>
      <c r="DG432" s="379"/>
      <c r="DH432" s="379"/>
      <c r="DI432" s="379"/>
      <c r="DJ432" s="379"/>
      <c r="DK432" s="379"/>
      <c r="DL432" s="379"/>
      <c r="DM432" s="379"/>
      <c r="DN432" s="379"/>
      <c r="DO432" s="379"/>
      <c r="DP432" s="379"/>
      <c r="DQ432" s="379"/>
      <c r="DR432" s="379"/>
      <c r="DS432" s="379"/>
      <c r="DT432" s="379"/>
      <c r="DU432" s="379"/>
      <c r="DV432" s="379"/>
      <c r="DW432" s="379"/>
      <c r="DX432" s="379"/>
      <c r="DY432" s="379"/>
      <c r="DZ432" s="379"/>
      <c r="EA432" s="379"/>
      <c r="EB432" s="379"/>
      <c r="EC432" s="379"/>
      <c r="ED432" s="379"/>
      <c r="EE432" s="379"/>
      <c r="EF432" s="379"/>
      <c r="EG432" s="379"/>
      <c r="EH432" s="379"/>
      <c r="EI432" s="379"/>
      <c r="EJ432" s="379"/>
      <c r="EK432" s="379"/>
      <c r="EL432" s="379"/>
      <c r="EM432" s="379"/>
      <c r="EN432" s="379"/>
      <c r="EO432" s="379"/>
      <c r="EP432" s="379"/>
      <c r="EQ432" s="379"/>
      <c r="ER432" s="379"/>
      <c r="ES432" s="379"/>
      <c r="ET432" s="379"/>
      <c r="EU432" s="379"/>
      <c r="EV432" s="379"/>
      <c r="EW432" s="379"/>
      <c r="EX432" s="379"/>
      <c r="EY432" s="379"/>
      <c r="EZ432" s="379"/>
      <c r="FA432" s="379"/>
      <c r="FB432" s="379"/>
      <c r="FC432" s="379"/>
      <c r="FD432" s="379"/>
      <c r="FE432" s="379"/>
      <c r="FF432" s="379"/>
      <c r="FG432" s="379"/>
      <c r="FH432" s="379"/>
      <c r="FI432" s="379"/>
      <c r="FJ432" s="379"/>
      <c r="FK432" s="379"/>
      <c r="FL432" s="379"/>
      <c r="FM432" s="379"/>
      <c r="FN432" s="379"/>
      <c r="FO432" s="379"/>
      <c r="FP432" s="379"/>
      <c r="FQ432" s="379"/>
      <c r="FR432" s="379"/>
      <c r="FS432" s="379"/>
      <c r="FT432" s="379"/>
      <c r="FU432" s="379"/>
      <c r="FV432" s="379"/>
      <c r="FW432" s="379"/>
      <c r="FX432" s="379"/>
      <c r="FY432" s="379"/>
      <c r="FZ432" s="379"/>
      <c r="GA432" s="379"/>
      <c r="GB432" s="379"/>
      <c r="GC432" s="379"/>
      <c r="GD432" s="379"/>
      <c r="GE432" s="379"/>
      <c r="GF432" s="379"/>
      <c r="GG432" s="379"/>
      <c r="GH432" s="379"/>
      <c r="GI432" s="379"/>
      <c r="GJ432" s="379"/>
      <c r="GK432" s="379"/>
      <c r="GL432" s="379"/>
      <c r="GM432" s="379"/>
      <c r="GN432" s="379"/>
      <c r="GO432" s="379"/>
      <c r="GP432" s="379"/>
      <c r="GQ432" s="379"/>
      <c r="GR432" s="379"/>
      <c r="GS432" s="379"/>
      <c r="GT432" s="379"/>
      <c r="GU432" s="379"/>
      <c r="GV432" s="379"/>
      <c r="GW432" s="379"/>
      <c r="GX432" s="379"/>
      <c r="GY432" s="379"/>
      <c r="GZ432" s="379"/>
      <c r="HA432" s="379"/>
      <c r="HB432" s="379"/>
      <c r="HC432" s="379"/>
      <c r="HD432" s="379"/>
      <c r="HE432" s="379"/>
      <c r="HF432" s="379"/>
      <c r="HG432" s="379"/>
      <c r="HH432" s="379"/>
      <c r="HI432" s="379"/>
      <c r="HJ432" s="379"/>
      <c r="HK432" s="379"/>
      <c r="HL432" s="379"/>
      <c r="HM432" s="379"/>
      <c r="HN432" s="379"/>
      <c r="HO432" s="379"/>
      <c r="HP432" s="379"/>
      <c r="HQ432" s="379"/>
      <c r="HR432" s="379"/>
      <c r="HS432" s="379"/>
      <c r="HT432" s="379"/>
      <c r="HU432" s="379"/>
      <c r="HV432" s="379"/>
      <c r="HW432" s="379"/>
      <c r="HX432" s="379"/>
      <c r="HY432" s="379"/>
      <c r="HZ432" s="379"/>
      <c r="IA432" s="379"/>
      <c r="IB432" s="379"/>
      <c r="IC432" s="379"/>
      <c r="ID432" s="379"/>
      <c r="IE432" s="379"/>
      <c r="IF432" s="379"/>
      <c r="IG432" s="379"/>
      <c r="IH432" s="379"/>
      <c r="II432" s="379"/>
      <c r="IJ432" s="379"/>
      <c r="IK432" s="379"/>
      <c r="IL432" s="379"/>
      <c r="IM432" s="379"/>
      <c r="IN432" s="379"/>
      <c r="IO432" s="379"/>
      <c r="IP432" s="379"/>
      <c r="IQ432" s="379"/>
      <c r="IR432" s="379"/>
      <c r="IS432" s="379"/>
      <c r="IT432" s="379"/>
      <c r="IU432" s="379"/>
      <c r="IV432" s="379"/>
      <c r="IW432" s="379"/>
      <c r="IX432" s="379"/>
      <c r="IY432" s="379"/>
      <c r="IZ432" s="379"/>
      <c r="JA432" s="379"/>
      <c r="JB432" s="379"/>
      <c r="JC432" s="379"/>
      <c r="JD432" s="379"/>
      <c r="JE432" s="379"/>
      <c r="JF432" s="379"/>
      <c r="JG432" s="379"/>
      <c r="JH432" s="379"/>
      <c r="JI432" s="379"/>
      <c r="JJ432" s="379"/>
      <c r="JK432" s="379"/>
      <c r="JL432" s="379"/>
      <c r="JM432" s="379"/>
      <c r="JN432" s="379"/>
      <c r="JO432" s="379"/>
      <c r="JP432" s="379"/>
      <c r="JQ432" s="379"/>
      <c r="JR432" s="379"/>
      <c r="JS432" s="379"/>
      <c r="JT432" s="379"/>
      <c r="JU432" s="379"/>
      <c r="JV432" s="379"/>
      <c r="JW432" s="379"/>
      <c r="JX432" s="379"/>
      <c r="JY432" s="379"/>
      <c r="JZ432" s="379"/>
      <c r="KA432" s="379"/>
      <c r="KB432" s="379"/>
      <c r="KC432" s="379"/>
      <c r="KD432" s="379"/>
      <c r="KE432" s="379"/>
      <c r="KF432" s="379"/>
      <c r="KG432" s="379"/>
      <c r="KH432" s="379"/>
      <c r="KI432" s="379"/>
      <c r="KJ432" s="379"/>
      <c r="KK432" s="379"/>
      <c r="KL432" s="379"/>
      <c r="KM432" s="379"/>
      <c r="KN432" s="379"/>
      <c r="KO432" s="379"/>
      <c r="KP432" s="379"/>
      <c r="KQ432" s="379"/>
      <c r="KR432" s="379"/>
      <c r="KS432" s="379"/>
      <c r="KT432" s="379"/>
      <c r="KU432" s="379"/>
      <c r="KV432" s="379"/>
      <c r="KW432" s="379"/>
      <c r="KX432" s="379"/>
      <c r="KY432" s="379"/>
      <c r="KZ432" s="379"/>
      <c r="LA432" s="379"/>
      <c r="LB432" s="379"/>
      <c r="LC432" s="379"/>
      <c r="LD432" s="379"/>
      <c r="LE432" s="379"/>
      <c r="LF432" s="379"/>
      <c r="LG432" s="379"/>
      <c r="LH432" s="379"/>
      <c r="LI432" s="379"/>
      <c r="LJ432" s="379"/>
      <c r="LK432" s="379"/>
      <c r="LL432" s="379"/>
      <c r="LM432" s="379"/>
      <c r="LN432" s="379"/>
      <c r="LO432" s="379"/>
      <c r="LP432" s="379"/>
      <c r="LQ432" s="379"/>
      <c r="LR432" s="379"/>
      <c r="LS432" s="379"/>
      <c r="LT432" s="379"/>
      <c r="LU432" s="379"/>
      <c r="LV432" s="379"/>
      <c r="LW432" s="379"/>
      <c r="LX432" s="379"/>
      <c r="LY432" s="379"/>
      <c r="LZ432" s="379"/>
      <c r="MA432" s="379"/>
      <c r="MB432" s="379"/>
      <c r="MC432" s="379"/>
      <c r="MD432" s="379"/>
      <c r="ME432" s="379"/>
      <c r="MF432" s="379"/>
      <c r="MG432" s="379"/>
      <c r="MH432" s="379"/>
      <c r="MI432" s="379"/>
      <c r="MJ432" s="379"/>
      <c r="MK432" s="379"/>
      <c r="ML432" s="379"/>
      <c r="MM432" s="379"/>
      <c r="MN432" s="379"/>
      <c r="MO432" s="379"/>
      <c r="MP432" s="379"/>
      <c r="MQ432" s="379"/>
      <c r="MR432" s="379"/>
      <c r="MS432" s="379"/>
      <c r="MT432" s="379"/>
      <c r="MU432" s="379"/>
      <c r="MV432" s="379"/>
      <c r="MW432" s="379"/>
      <c r="MX432" s="379"/>
      <c r="MY432" s="379"/>
      <c r="MZ432" s="379"/>
      <c r="NA432" s="379"/>
      <c r="NB432" s="379"/>
      <c r="NC432" s="379"/>
      <c r="ND432" s="379"/>
      <c r="NE432" s="379"/>
      <c r="NF432" s="379"/>
      <c r="NG432" s="379"/>
      <c r="NH432" s="379"/>
      <c r="NI432" s="379"/>
      <c r="NJ432" s="379"/>
      <c r="NK432" s="379"/>
      <c r="NL432" s="379"/>
      <c r="NM432" s="379"/>
      <c r="NN432" s="379"/>
      <c r="NO432" s="379"/>
      <c r="NP432" s="379"/>
      <c r="NQ432" s="379"/>
      <c r="NR432" s="379"/>
      <c r="NS432" s="379"/>
      <c r="NT432" s="379"/>
      <c r="NU432" s="379"/>
      <c r="NV432" s="379"/>
      <c r="NW432" s="379"/>
      <c r="NX432" s="379"/>
      <c r="NY432" s="379"/>
      <c r="NZ432" s="379"/>
      <c r="OA432" s="379"/>
      <c r="OB432" s="379"/>
      <c r="OC432" s="379"/>
      <c r="OD432" s="379"/>
      <c r="OE432" s="379"/>
      <c r="OF432" s="379"/>
      <c r="OG432" s="379"/>
      <c r="OH432" s="379"/>
      <c r="OI432" s="379"/>
      <c r="OJ432" s="379"/>
      <c r="OK432" s="379"/>
      <c r="OL432" s="379"/>
      <c r="OM432" s="379"/>
      <c r="ON432" s="379"/>
      <c r="OO432" s="379"/>
      <c r="OP432" s="379"/>
      <c r="OQ432" s="379"/>
      <c r="OR432" s="379"/>
      <c r="OS432" s="379"/>
      <c r="OT432" s="379"/>
      <c r="OU432" s="379"/>
      <c r="OV432" s="379"/>
      <c r="OW432" s="379"/>
      <c r="OX432" s="379"/>
      <c r="OY432" s="379"/>
      <c r="OZ432" s="379"/>
      <c r="PA432" s="379"/>
      <c r="PB432" s="379"/>
      <c r="PC432" s="379"/>
      <c r="PD432" s="379"/>
      <c r="PE432" s="379"/>
      <c r="PF432" s="379"/>
      <c r="PG432" s="379"/>
      <c r="PH432" s="379"/>
      <c r="PI432" s="379"/>
      <c r="PJ432" s="379"/>
      <c r="PK432" s="379"/>
      <c r="PL432" s="379"/>
      <c r="PM432" s="379"/>
      <c r="PN432" s="379"/>
      <c r="PO432" s="379"/>
      <c r="PP432" s="379"/>
      <c r="PQ432" s="379"/>
      <c r="PR432" s="379"/>
      <c r="PS432" s="379"/>
      <c r="PT432" s="379"/>
      <c r="PU432" s="379"/>
      <c r="PV432" s="379"/>
      <c r="PW432" s="379"/>
      <c r="PX432" s="379"/>
      <c r="PY432" s="379"/>
      <c r="PZ432" s="379"/>
      <c r="QA432" s="379"/>
      <c r="QB432" s="379"/>
      <c r="QC432" s="379"/>
      <c r="QD432" s="379"/>
      <c r="QE432" s="379"/>
      <c r="QF432" s="379"/>
      <c r="QG432" s="379"/>
      <c r="QH432" s="379"/>
      <c r="QI432" s="379"/>
      <c r="QJ432" s="379"/>
      <c r="QK432" s="379"/>
      <c r="QL432" s="379"/>
      <c r="QM432" s="379"/>
      <c r="QN432" s="379"/>
      <c r="QO432" s="379"/>
      <c r="QP432" s="379"/>
      <c r="QQ432" s="379"/>
      <c r="QR432" s="379"/>
      <c r="QS432" s="379"/>
      <c r="QT432" s="379"/>
      <c r="QU432" s="379"/>
      <c r="QV432" s="379"/>
      <c r="QW432" s="379"/>
      <c r="QX432" s="379"/>
      <c r="QY432" s="379"/>
      <c r="QZ432" s="379"/>
      <c r="RA432" s="379"/>
      <c r="RB432" s="379"/>
      <c r="RC432" s="379"/>
      <c r="RD432" s="379"/>
      <c r="RE432" s="379"/>
      <c r="RF432" s="379"/>
      <c r="RG432" s="379"/>
      <c r="RH432" s="379"/>
      <c r="RI432" s="379"/>
      <c r="RJ432" s="379"/>
      <c r="RK432" s="379"/>
      <c r="RL432" s="379"/>
      <c r="RM432" s="379"/>
      <c r="RN432" s="379"/>
      <c r="RO432" s="379"/>
      <c r="RP432" s="379"/>
      <c r="RQ432" s="379"/>
      <c r="RR432" s="379"/>
      <c r="RS432" s="379"/>
      <c r="RT432" s="379"/>
      <c r="RU432" s="379"/>
      <c r="RV432" s="379"/>
      <c r="RW432" s="379"/>
      <c r="RX432" s="379"/>
      <c r="RY432" s="379"/>
      <c r="RZ432" s="379"/>
      <c r="SA432" s="379"/>
      <c r="SB432" s="379"/>
      <c r="SC432" s="379"/>
      <c r="SD432" s="379"/>
      <c r="SE432" s="379"/>
      <c r="SF432" s="379"/>
      <c r="SG432" s="379"/>
      <c r="SH432" s="379"/>
      <c r="SI432" s="379"/>
      <c r="SJ432" s="379"/>
      <c r="SK432" s="379"/>
      <c r="SL432" s="379"/>
      <c r="SM432" s="379"/>
      <c r="SN432" s="379"/>
      <c r="SO432" s="379"/>
      <c r="SP432" s="379"/>
      <c r="SQ432" s="379"/>
      <c r="SR432" s="379"/>
      <c r="SS432" s="379"/>
      <c r="ST432" s="379"/>
      <c r="SU432" s="379"/>
      <c r="SV432" s="379"/>
      <c r="SW432" s="379"/>
      <c r="SX432" s="379"/>
      <c r="SY432" s="379"/>
      <c r="SZ432" s="379"/>
      <c r="TA432" s="379"/>
      <c r="TB432" s="379"/>
      <c r="TC432" s="379"/>
      <c r="TD432" s="379"/>
      <c r="TE432" s="379"/>
      <c r="TF432" s="379"/>
      <c r="TG432" s="379"/>
      <c r="TH432" s="379"/>
      <c r="TI432" s="379"/>
      <c r="TJ432" s="379"/>
      <c r="TK432" s="379"/>
      <c r="TL432" s="379"/>
      <c r="TM432" s="379"/>
      <c r="TN432" s="379"/>
      <c r="TO432" s="379"/>
      <c r="TP432" s="379"/>
      <c r="TQ432" s="379"/>
      <c r="TR432" s="379"/>
      <c r="TS432" s="379"/>
      <c r="TT432" s="379"/>
      <c r="TU432" s="379"/>
      <c r="TV432" s="379"/>
      <c r="TW432" s="379"/>
      <c r="TX432" s="379"/>
      <c r="TY432" s="379"/>
      <c r="TZ432" s="379"/>
      <c r="UA432" s="379"/>
      <c r="UB432" s="379"/>
      <c r="UC432" s="379"/>
      <c r="UD432" s="379"/>
      <c r="UE432" s="379"/>
      <c r="UF432" s="379"/>
      <c r="UG432" s="379"/>
      <c r="UH432" s="379"/>
      <c r="UI432" s="379"/>
      <c r="UJ432" s="379"/>
      <c r="UK432" s="379"/>
      <c r="UL432" s="379"/>
      <c r="UM432" s="379"/>
      <c r="UN432" s="379"/>
      <c r="UO432" s="379"/>
      <c r="UP432" s="379"/>
      <c r="UQ432" s="379"/>
      <c r="UR432" s="379"/>
      <c r="US432" s="379"/>
      <c r="UT432" s="379"/>
      <c r="UU432" s="379"/>
      <c r="UV432" s="379"/>
      <c r="UW432" s="379"/>
      <c r="UX432" s="379"/>
      <c r="UY432" s="379"/>
      <c r="UZ432" s="379"/>
      <c r="VA432" s="379"/>
      <c r="VB432" s="379"/>
      <c r="VC432" s="379"/>
      <c r="VD432" s="379"/>
      <c r="VE432" s="379"/>
      <c r="VF432" s="379"/>
      <c r="VG432" s="379"/>
      <c r="VH432" s="379"/>
      <c r="VI432" s="379"/>
      <c r="VJ432" s="379"/>
      <c r="VK432" s="379"/>
      <c r="VL432" s="379"/>
      <c r="VM432" s="379"/>
      <c r="VN432" s="379"/>
      <c r="VO432" s="379"/>
      <c r="VP432" s="379"/>
      <c r="VQ432" s="379"/>
      <c r="VR432" s="379"/>
      <c r="VS432" s="379"/>
      <c r="VT432" s="379"/>
      <c r="VU432" s="379"/>
      <c r="VV432" s="379"/>
      <c r="VW432" s="379"/>
      <c r="VX432" s="379"/>
      <c r="VY432" s="379"/>
      <c r="VZ432" s="379"/>
      <c r="WA432" s="379"/>
      <c r="WB432" s="379"/>
      <c r="WC432" s="379"/>
      <c r="WD432" s="379"/>
      <c r="WE432" s="379"/>
      <c r="WF432" s="379"/>
      <c r="WG432" s="379"/>
      <c r="WH432" s="379"/>
      <c r="WI432" s="379"/>
      <c r="WJ432" s="379"/>
      <c r="WK432" s="379"/>
      <c r="WL432" s="379"/>
      <c r="WM432" s="379"/>
      <c r="WN432" s="379"/>
      <c r="WO432" s="379"/>
      <c r="WP432" s="379"/>
      <c r="WQ432" s="379"/>
      <c r="WR432" s="379"/>
      <c r="WS432" s="379"/>
      <c r="WT432" s="379"/>
      <c r="WU432" s="379"/>
      <c r="WV432" s="379"/>
      <c r="WW432" s="379"/>
      <c r="WX432" s="379"/>
      <c r="WY432" s="379"/>
      <c r="WZ432" s="379"/>
      <c r="XA432" s="379"/>
      <c r="XB432" s="379"/>
      <c r="XC432" s="379"/>
      <c r="XD432" s="379"/>
      <c r="XE432" s="379"/>
      <c r="XF432" s="379"/>
      <c r="XG432" s="379"/>
      <c r="XH432" s="379"/>
      <c r="XI432" s="379"/>
      <c r="XJ432" s="379"/>
      <c r="XK432" s="379"/>
      <c r="XL432" s="379"/>
      <c r="XM432" s="379"/>
      <c r="XN432" s="379"/>
      <c r="XO432" s="379"/>
      <c r="XP432" s="379"/>
      <c r="XQ432" s="379"/>
      <c r="XR432" s="379"/>
      <c r="XS432" s="379"/>
      <c r="XT432" s="379"/>
      <c r="XU432" s="379"/>
      <c r="XV432" s="379"/>
      <c r="XW432" s="379"/>
      <c r="XX432" s="379"/>
      <c r="XY432" s="379"/>
      <c r="XZ432" s="379"/>
      <c r="YA432" s="379"/>
      <c r="YB432" s="379"/>
      <c r="YC432" s="379"/>
      <c r="YD432" s="379"/>
      <c r="YE432" s="379"/>
      <c r="YF432" s="379"/>
      <c r="YG432" s="379"/>
      <c r="YH432" s="379"/>
      <c r="YI432" s="379"/>
      <c r="YJ432" s="379"/>
      <c r="YK432" s="379"/>
      <c r="YL432" s="379"/>
      <c r="YM432" s="379"/>
      <c r="YN432" s="379"/>
      <c r="YO432" s="379"/>
      <c r="YP432" s="379"/>
      <c r="YQ432" s="379"/>
      <c r="YR432" s="379"/>
      <c r="YS432" s="379"/>
      <c r="YT432" s="379"/>
      <c r="YU432" s="379"/>
      <c r="YV432" s="379"/>
      <c r="YW432" s="379"/>
      <c r="YX432" s="379"/>
      <c r="YY432" s="379"/>
      <c r="YZ432" s="379"/>
      <c r="ZA432" s="379"/>
      <c r="ZB432" s="379"/>
      <c r="ZC432" s="379"/>
      <c r="ZD432" s="379"/>
      <c r="ZE432" s="379"/>
      <c r="ZF432" s="379"/>
      <c r="ZG432" s="379"/>
      <c r="ZH432" s="379"/>
      <c r="ZI432" s="379"/>
      <c r="ZJ432" s="379"/>
      <c r="ZK432" s="379"/>
      <c r="ZL432" s="379"/>
      <c r="ZM432" s="379"/>
      <c r="ZN432" s="379"/>
      <c r="ZO432" s="379"/>
      <c r="ZP432" s="379"/>
      <c r="ZQ432" s="379"/>
      <c r="ZR432" s="379"/>
      <c r="ZS432" s="379"/>
      <c r="ZT432" s="379"/>
      <c r="ZU432" s="379"/>
      <c r="ZV432" s="379"/>
      <c r="ZW432" s="379"/>
      <c r="ZX432" s="379"/>
      <c r="ZY432" s="379"/>
      <c r="ZZ432" s="379"/>
      <c r="AAA432" s="379"/>
      <c r="AAB432" s="379"/>
      <c r="AAC432" s="379"/>
      <c r="AAD432" s="379"/>
      <c r="AAE432" s="379"/>
      <c r="AAF432" s="379"/>
      <c r="AAG432" s="379"/>
      <c r="AAH432" s="379"/>
      <c r="AAI432" s="379"/>
      <c r="AAJ432" s="379"/>
      <c r="AAK432" s="379"/>
      <c r="AAL432" s="379"/>
      <c r="AAM432" s="379"/>
      <c r="AAN432" s="379"/>
      <c r="AAO432" s="379"/>
      <c r="AAP432" s="379"/>
      <c r="AAQ432" s="379"/>
      <c r="AAR432" s="379"/>
      <c r="AAS432" s="379"/>
      <c r="AAT432" s="379"/>
      <c r="AAU432" s="379"/>
      <c r="AAV432" s="379"/>
      <c r="AAW432" s="379"/>
      <c r="AAX432" s="379"/>
      <c r="AAY432" s="379"/>
      <c r="AAZ432" s="379"/>
      <c r="ABA432" s="379"/>
      <c r="ABB432" s="379"/>
      <c r="ABC432" s="379"/>
      <c r="ABD432" s="379"/>
      <c r="ABE432" s="379"/>
      <c r="ABF432" s="379"/>
      <c r="ABG432" s="379"/>
      <c r="ABH432" s="379"/>
      <c r="ABI432" s="379"/>
      <c r="ABJ432" s="379"/>
      <c r="ABK432" s="379"/>
      <c r="ABL432" s="379"/>
      <c r="ABM432" s="379"/>
      <c r="ABN432" s="379"/>
      <c r="ABO432" s="379"/>
      <c r="ABP432" s="379"/>
      <c r="ABQ432" s="379"/>
      <c r="ABR432" s="379"/>
      <c r="ABS432" s="379"/>
      <c r="ABT432" s="379"/>
      <c r="ABU432" s="379"/>
      <c r="ABV432" s="379"/>
      <c r="ABW432" s="379"/>
      <c r="ABX432" s="379"/>
      <c r="ABY432" s="379"/>
      <c r="ABZ432" s="379"/>
      <c r="ACA432" s="379"/>
      <c r="ACB432" s="379"/>
      <c r="ACC432" s="379"/>
      <c r="ACD432" s="379"/>
      <c r="ACE432" s="379"/>
      <c r="ACF432" s="379"/>
      <c r="ACG432" s="379"/>
      <c r="ACH432" s="379"/>
      <c r="ACI432" s="379"/>
      <c r="ACJ432" s="379"/>
      <c r="ACK432" s="379"/>
      <c r="ACL432" s="379"/>
      <c r="ACM432" s="379"/>
      <c r="ACN432" s="379"/>
      <c r="ACO432" s="379"/>
      <c r="ACP432" s="379"/>
      <c r="ACQ432" s="379"/>
      <c r="ACR432" s="379"/>
      <c r="ACS432" s="379"/>
      <c r="ACT432" s="379"/>
      <c r="ACU432" s="379"/>
      <c r="ACV432" s="379"/>
      <c r="ACW432" s="379"/>
      <c r="ACX432" s="379"/>
      <c r="ACY432" s="379"/>
      <c r="ACZ432" s="379"/>
      <c r="ADA432" s="379"/>
      <c r="ADB432" s="379"/>
      <c r="ADC432" s="379"/>
      <c r="ADD432" s="379"/>
      <c r="ADE432" s="379"/>
      <c r="ADF432" s="379"/>
      <c r="ADG432" s="379"/>
      <c r="ADH432" s="379"/>
      <c r="ADI432" s="379"/>
      <c r="ADJ432" s="379"/>
      <c r="ADK432" s="379"/>
      <c r="ADL432" s="379"/>
      <c r="ADM432" s="379"/>
      <c r="ADN432" s="379"/>
      <c r="ADO432" s="379"/>
      <c r="ADP432" s="379"/>
      <c r="ADQ432" s="379"/>
      <c r="ADR432" s="379"/>
      <c r="ADS432" s="379"/>
      <c r="ADT432" s="379"/>
      <c r="ADU432" s="379"/>
      <c r="ADV432" s="379"/>
      <c r="ADW432" s="379"/>
      <c r="ADX432" s="379"/>
      <c r="ADY432" s="379"/>
      <c r="ADZ432" s="379"/>
      <c r="AEA432" s="379"/>
      <c r="AEB432" s="379"/>
      <c r="AEC432" s="379"/>
      <c r="AED432" s="379"/>
      <c r="AEE432" s="379"/>
      <c r="AEF432" s="379"/>
      <c r="AEG432" s="379"/>
      <c r="AEH432" s="379"/>
      <c r="AEI432" s="379"/>
      <c r="AEJ432" s="379"/>
      <c r="AEK432" s="379"/>
      <c r="AEL432" s="379"/>
      <c r="AEM432" s="379"/>
      <c r="AEN432" s="379"/>
      <c r="AEO432" s="379"/>
      <c r="AEP432" s="379"/>
      <c r="AEQ432" s="379"/>
      <c r="AER432" s="379"/>
      <c r="AES432" s="379"/>
      <c r="AET432" s="379"/>
      <c r="AEU432" s="379"/>
      <c r="AEV432" s="379"/>
      <c r="AEW432" s="379"/>
      <c r="AEX432" s="379"/>
      <c r="AEY432" s="379"/>
      <c r="AEZ432" s="379"/>
      <c r="AFA432" s="379"/>
      <c r="AFB432" s="379"/>
      <c r="AFC432" s="379"/>
      <c r="AFD432" s="379"/>
      <c r="AFE432" s="379"/>
      <c r="AFF432" s="379"/>
      <c r="AFG432" s="379"/>
      <c r="AFH432" s="379"/>
      <c r="AFI432" s="379"/>
      <c r="AFJ432" s="379"/>
      <c r="AFK432" s="379"/>
      <c r="AFL432" s="379"/>
      <c r="AFM432" s="379"/>
      <c r="AFN432" s="379"/>
      <c r="AFO432" s="379"/>
      <c r="AFP432" s="379"/>
      <c r="AFQ432" s="379"/>
      <c r="AFR432" s="379"/>
      <c r="AFS432" s="379"/>
      <c r="AFT432" s="379"/>
      <c r="AFU432" s="379"/>
      <c r="AFV432" s="379"/>
      <c r="AFW432" s="379"/>
      <c r="AFX432" s="379"/>
      <c r="AFY432" s="379"/>
      <c r="AFZ432" s="379"/>
      <c r="AGA432" s="379"/>
      <c r="AGB432" s="379"/>
      <c r="AGC432" s="379"/>
      <c r="AGD432" s="379"/>
      <c r="AGE432" s="379"/>
      <c r="AGF432" s="379"/>
      <c r="AGG432" s="379"/>
      <c r="AGH432" s="379"/>
      <c r="AGI432" s="379"/>
      <c r="AGJ432" s="379"/>
      <c r="AGK432" s="379"/>
      <c r="AGL432" s="379"/>
      <c r="AGM432" s="379"/>
      <c r="AGN432" s="379"/>
      <c r="AGO432" s="379"/>
      <c r="AGP432" s="379"/>
      <c r="AGQ432" s="379"/>
      <c r="AGR432" s="379"/>
      <c r="AGS432" s="379"/>
      <c r="AGT432" s="379"/>
      <c r="AGU432" s="379"/>
      <c r="AGV432" s="379"/>
      <c r="AGW432" s="379"/>
      <c r="AGX432" s="379"/>
      <c r="AGY432" s="379"/>
      <c r="AGZ432" s="379"/>
      <c r="AHA432" s="379"/>
      <c r="AHB432" s="379"/>
      <c r="AHC432" s="379"/>
      <c r="AHD432" s="379"/>
      <c r="AHE432" s="379"/>
      <c r="AHF432" s="379"/>
      <c r="AHG432" s="379"/>
      <c r="AHH432" s="379"/>
      <c r="AHI432" s="379"/>
      <c r="AHJ432" s="379"/>
      <c r="AHK432" s="379"/>
      <c r="AHL432" s="379"/>
      <c r="AHM432" s="379"/>
      <c r="AHN432" s="379"/>
      <c r="AHO432" s="379"/>
      <c r="AHP432" s="379"/>
      <c r="AHQ432" s="379"/>
      <c r="AHR432" s="379"/>
      <c r="AHS432" s="379"/>
      <c r="AHT432" s="379"/>
      <c r="AHU432" s="379"/>
      <c r="AHV432" s="379"/>
      <c r="AHW432" s="379"/>
      <c r="AHX432" s="379"/>
      <c r="AHY432" s="379"/>
      <c r="AHZ432" s="379"/>
      <c r="AIA432" s="379"/>
      <c r="AIB432" s="379"/>
      <c r="AIC432" s="379"/>
      <c r="AID432" s="379"/>
      <c r="AIE432" s="379"/>
      <c r="AIF432" s="379"/>
      <c r="AIG432" s="379"/>
      <c r="AIH432" s="379"/>
      <c r="AII432" s="379"/>
      <c r="AIJ432" s="379"/>
      <c r="AIK432" s="379"/>
      <c r="AIL432" s="379"/>
      <c r="AIM432" s="379"/>
      <c r="AIN432" s="379"/>
      <c r="AIO432" s="379"/>
      <c r="AIP432" s="379"/>
      <c r="AIQ432" s="379"/>
      <c r="AIR432" s="379"/>
      <c r="AIS432" s="379"/>
      <c r="AIT432" s="379"/>
      <c r="AIU432" s="379"/>
      <c r="AIV432" s="379"/>
      <c r="AIW432" s="379"/>
      <c r="AIX432" s="379"/>
      <c r="AIY432" s="379"/>
      <c r="AIZ432" s="379"/>
      <c r="AJA432" s="379"/>
      <c r="AJB432" s="379"/>
      <c r="AJC432" s="379"/>
      <c r="AJD432" s="379"/>
      <c r="AJE432" s="379"/>
      <c r="AJF432" s="379"/>
      <c r="AJG432" s="379"/>
      <c r="AJH432" s="379"/>
      <c r="AJI432" s="379"/>
      <c r="AJJ432" s="379"/>
      <c r="AJK432" s="379"/>
      <c r="AJL432" s="379"/>
      <c r="AJM432" s="379"/>
      <c r="AJN432" s="379"/>
      <c r="AJO432" s="379"/>
      <c r="AJP432" s="379"/>
      <c r="AJQ432" s="379"/>
      <c r="AJR432" s="379"/>
      <c r="AJS432" s="379"/>
      <c r="AJT432" s="379"/>
      <c r="AJU432" s="379"/>
      <c r="AJV432" s="379"/>
      <c r="AJW432" s="379"/>
      <c r="AJX432" s="379"/>
      <c r="AJY432" s="379"/>
      <c r="AJZ432" s="379"/>
      <c r="AKA432" s="379"/>
      <c r="AKB432" s="379"/>
      <c r="AKC432" s="379"/>
      <c r="AKD432" s="379"/>
      <c r="AKE432" s="379"/>
      <c r="AKF432" s="379"/>
      <c r="AKG432" s="379"/>
      <c r="AKH432" s="379"/>
      <c r="AKI432" s="379"/>
      <c r="AKJ432" s="379"/>
      <c r="AKK432" s="379"/>
      <c r="AKL432" s="379"/>
      <c r="AKM432" s="379"/>
      <c r="AKN432" s="379"/>
      <c r="AKO432" s="379"/>
      <c r="AKP432" s="379"/>
      <c r="AKQ432" s="379"/>
      <c r="AKR432" s="379"/>
      <c r="AKS432" s="379"/>
      <c r="AKT432" s="379"/>
      <c r="AKU432" s="379"/>
      <c r="AKV432" s="379"/>
      <c r="AKW432" s="379"/>
      <c r="AKX432" s="379"/>
      <c r="AKY432" s="379"/>
      <c r="AKZ432" s="379"/>
      <c r="ALA432" s="379"/>
      <c r="ALB432" s="379"/>
      <c r="ALC432" s="379"/>
      <c r="ALD432" s="379"/>
      <c r="ALE432" s="379"/>
      <c r="ALF432" s="379"/>
      <c r="ALG432" s="379"/>
      <c r="ALH432" s="379"/>
      <c r="ALI432" s="379"/>
      <c r="ALJ432" s="379"/>
      <c r="ALK432" s="379"/>
      <c r="ALL432" s="379"/>
      <c r="ALM432" s="379"/>
      <c r="ALN432" s="379"/>
      <c r="ALO432" s="379"/>
      <c r="ALP432" s="379"/>
      <c r="ALQ432" s="379"/>
      <c r="ALR432" s="379"/>
      <c r="ALS432" s="379"/>
      <c r="ALT432" s="379"/>
      <c r="ALU432" s="379"/>
      <c r="ALV432" s="379"/>
      <c r="ALW432" s="379"/>
      <c r="ALX432" s="379"/>
      <c r="ALY432" s="379"/>
      <c r="ALZ432" s="379"/>
      <c r="AMA432" s="379"/>
      <c r="AMB432" s="379"/>
      <c r="AMC432" s="379"/>
      <c r="AMD432" s="379"/>
      <c r="AME432" s="379"/>
      <c r="AMF432" s="379"/>
      <c r="AMG432" s="379"/>
      <c r="AMH432" s="379"/>
      <c r="AMI432" s="379"/>
      <c r="AMJ432" s="379"/>
      <c r="AMK432" s="379"/>
      <c r="AML432" s="379"/>
      <c r="AMM432" s="379"/>
      <c r="AMN432" s="379"/>
      <c r="AMO432" s="379"/>
      <c r="AMP432" s="379"/>
      <c r="AMQ432" s="379"/>
      <c r="AMR432" s="379"/>
      <c r="AMS432" s="379"/>
      <c r="AMT432" s="379"/>
      <c r="AMU432" s="379"/>
      <c r="AMV432" s="379"/>
      <c r="AMW432" s="379"/>
      <c r="AMX432" s="379"/>
      <c r="AMY432" s="379"/>
      <c r="AMZ432" s="379"/>
      <c r="ANA432" s="379"/>
      <c r="ANB432" s="379"/>
      <c r="ANC432" s="379"/>
      <c r="AND432" s="379"/>
      <c r="ANE432" s="379"/>
      <c r="ANF432" s="379"/>
      <c r="ANG432" s="379"/>
      <c r="ANH432" s="379"/>
    </row>
    <row r="433" spans="1:1048" s="343" customFormat="1" ht="13.2" x14ac:dyDescent="0.25">
      <c r="A433" s="375">
        <v>45960</v>
      </c>
      <c r="B433" s="374">
        <v>3</v>
      </c>
      <c r="C433" s="385">
        <v>0.375</v>
      </c>
      <c r="D433" s="387">
        <v>0.109</v>
      </c>
      <c r="E433" s="468">
        <v>0.19600000000000001</v>
      </c>
      <c r="F433" s="479">
        <v>45991</v>
      </c>
      <c r="G433" s="476">
        <v>0.3</v>
      </c>
      <c r="H433" s="476">
        <v>0.21</v>
      </c>
      <c r="I433" s="476">
        <v>0.17499999999999999</v>
      </c>
      <c r="J433" s="488">
        <v>0.17499999999999999</v>
      </c>
      <c r="K433" s="408">
        <v>46021</v>
      </c>
      <c r="L433" s="406">
        <v>0</v>
      </c>
      <c r="M433" s="406">
        <v>0.183</v>
      </c>
      <c r="N433" s="489">
        <v>0.28799999999999998</v>
      </c>
      <c r="O433" s="490">
        <v>0.19700000000000001</v>
      </c>
      <c r="P433" s="492">
        <v>46052</v>
      </c>
      <c r="Q433" s="451">
        <v>0.4</v>
      </c>
      <c r="R433" s="451">
        <v>4.8070000000000004</v>
      </c>
      <c r="S433" s="451">
        <v>1.4750000000000001</v>
      </c>
      <c r="T433" s="537">
        <v>0.374</v>
      </c>
      <c r="U433" s="736"/>
      <c r="V433" s="737"/>
      <c r="W433" s="737"/>
      <c r="X433" s="737"/>
      <c r="Y433" s="737"/>
      <c r="Z433" s="449">
        <v>46111</v>
      </c>
      <c r="AA433" s="441">
        <v>0</v>
      </c>
      <c r="AB433" s="442">
        <v>1.339</v>
      </c>
      <c r="AC433" s="442">
        <v>0.59199999999999997</v>
      </c>
      <c r="AD433" s="455">
        <v>0.66200000000000003</v>
      </c>
      <c r="AE433" s="570"/>
      <c r="AF433" s="447"/>
      <c r="AG433" s="453"/>
      <c r="AH433" s="587"/>
      <c r="AI433" s="587"/>
      <c r="AJ433" s="443"/>
      <c r="AK433" s="444"/>
      <c r="AL433" s="445"/>
      <c r="AM433" s="445"/>
      <c r="AN433" s="445"/>
      <c r="AO433" s="446"/>
      <c r="AP433" s="447"/>
      <c r="AQ433" s="454"/>
      <c r="AR433" s="620"/>
      <c r="AS433" s="618"/>
      <c r="AT433" s="449"/>
      <c r="AU433" s="430"/>
      <c r="AV433" s="431"/>
      <c r="AW433" s="431"/>
      <c r="AX433" s="455"/>
      <c r="AY433" s="439"/>
      <c r="AZ433" s="381"/>
      <c r="BA433" s="381"/>
      <c r="BB433" s="383"/>
      <c r="BC433" s="383"/>
      <c r="BD433" s="449"/>
      <c r="BE433" s="441"/>
      <c r="BF433" s="441"/>
      <c r="BG433" s="441"/>
      <c r="BH433" s="625"/>
      <c r="BI433" s="379"/>
      <c r="BJ433" s="379"/>
      <c r="BK433" s="379"/>
      <c r="BL433" s="380"/>
      <c r="BM433" s="379"/>
      <c r="BN433" s="379"/>
      <c r="BO433" s="379"/>
      <c r="BP433" s="379"/>
      <c r="BQ433" s="379"/>
      <c r="BR433" s="379"/>
      <c r="BS433" s="379"/>
      <c r="BT433" s="379"/>
      <c r="BU433" s="379"/>
      <c r="BV433" s="379"/>
      <c r="BW433" s="379"/>
      <c r="BX433" s="379"/>
      <c r="BY433" s="379"/>
      <c r="BZ433" s="379"/>
      <c r="CA433" s="379"/>
      <c r="CB433" s="379"/>
      <c r="CC433" s="379"/>
      <c r="CD433" s="379"/>
      <c r="CE433" s="379"/>
      <c r="CF433" s="379"/>
      <c r="CG433" s="379"/>
      <c r="CH433" s="379"/>
      <c r="CI433" s="379"/>
      <c r="CJ433" s="379"/>
      <c r="CK433" s="379"/>
      <c r="CL433" s="379"/>
      <c r="CM433" s="379"/>
      <c r="CN433" s="379"/>
      <c r="CO433" s="379"/>
      <c r="CP433" s="379"/>
      <c r="CQ433" s="379"/>
      <c r="CR433" s="379"/>
      <c r="CS433" s="379"/>
      <c r="CT433" s="379"/>
      <c r="CU433" s="379"/>
      <c r="CV433" s="379"/>
      <c r="CW433" s="379"/>
      <c r="CX433" s="379"/>
      <c r="CY433" s="379"/>
      <c r="CZ433" s="379"/>
      <c r="DA433" s="379"/>
      <c r="DB433" s="379"/>
      <c r="DC433" s="379"/>
      <c r="DD433" s="379"/>
      <c r="DE433" s="379"/>
      <c r="DF433" s="379"/>
      <c r="DG433" s="379"/>
      <c r="DH433" s="379"/>
      <c r="DI433" s="379"/>
      <c r="DJ433" s="379"/>
      <c r="DK433" s="379"/>
      <c r="DL433" s="379"/>
      <c r="DM433" s="379"/>
      <c r="DN433" s="379"/>
      <c r="DO433" s="379"/>
      <c r="DP433" s="379"/>
      <c r="DQ433" s="379"/>
      <c r="DR433" s="379"/>
      <c r="DS433" s="379"/>
      <c r="DT433" s="379"/>
      <c r="DU433" s="379"/>
      <c r="DV433" s="379"/>
      <c r="DW433" s="379"/>
      <c r="DX433" s="379"/>
      <c r="DY433" s="379"/>
      <c r="DZ433" s="379"/>
      <c r="EA433" s="379"/>
      <c r="EB433" s="379"/>
      <c r="EC433" s="379"/>
      <c r="ED433" s="379"/>
      <c r="EE433" s="379"/>
      <c r="EF433" s="379"/>
      <c r="EG433" s="379"/>
      <c r="EH433" s="379"/>
      <c r="EI433" s="379"/>
      <c r="EJ433" s="379"/>
      <c r="EK433" s="379"/>
      <c r="EL433" s="379"/>
      <c r="EM433" s="379"/>
      <c r="EN433" s="379"/>
      <c r="EO433" s="379"/>
      <c r="EP433" s="379"/>
      <c r="EQ433" s="379"/>
      <c r="ER433" s="379"/>
      <c r="ES433" s="379"/>
      <c r="ET433" s="379"/>
      <c r="EU433" s="379"/>
      <c r="EV433" s="379"/>
      <c r="EW433" s="379"/>
      <c r="EX433" s="379"/>
      <c r="EY433" s="379"/>
      <c r="EZ433" s="379"/>
      <c r="FA433" s="379"/>
      <c r="FB433" s="379"/>
      <c r="FC433" s="379"/>
      <c r="FD433" s="379"/>
      <c r="FE433" s="379"/>
      <c r="FF433" s="379"/>
      <c r="FG433" s="379"/>
      <c r="FH433" s="379"/>
      <c r="FI433" s="379"/>
      <c r="FJ433" s="379"/>
      <c r="FK433" s="379"/>
      <c r="FL433" s="379"/>
      <c r="FM433" s="379"/>
      <c r="FN433" s="379"/>
      <c r="FO433" s="379"/>
      <c r="FP433" s="379"/>
      <c r="FQ433" s="379"/>
      <c r="FR433" s="379"/>
      <c r="FS433" s="379"/>
      <c r="FT433" s="379"/>
      <c r="FU433" s="379"/>
      <c r="FV433" s="379"/>
      <c r="FW433" s="379"/>
      <c r="FX433" s="379"/>
      <c r="FY433" s="379"/>
      <c r="FZ433" s="379"/>
      <c r="GA433" s="379"/>
      <c r="GB433" s="379"/>
      <c r="GC433" s="379"/>
      <c r="GD433" s="379"/>
      <c r="GE433" s="379"/>
      <c r="GF433" s="379"/>
      <c r="GG433" s="379"/>
      <c r="GH433" s="379"/>
      <c r="GI433" s="379"/>
      <c r="GJ433" s="379"/>
      <c r="GK433" s="379"/>
      <c r="GL433" s="379"/>
      <c r="GM433" s="379"/>
      <c r="GN433" s="379"/>
      <c r="GO433" s="379"/>
      <c r="GP433" s="379"/>
      <c r="GQ433" s="379"/>
      <c r="GR433" s="379"/>
      <c r="GS433" s="379"/>
      <c r="GT433" s="379"/>
      <c r="GU433" s="379"/>
      <c r="GV433" s="379"/>
      <c r="GW433" s="379"/>
      <c r="GX433" s="379"/>
      <c r="GY433" s="379"/>
      <c r="GZ433" s="379"/>
      <c r="HA433" s="379"/>
      <c r="HB433" s="379"/>
      <c r="HC433" s="379"/>
      <c r="HD433" s="379"/>
      <c r="HE433" s="379"/>
      <c r="HF433" s="379"/>
      <c r="HG433" s="379"/>
      <c r="HH433" s="379"/>
      <c r="HI433" s="379"/>
      <c r="HJ433" s="379"/>
      <c r="HK433" s="379"/>
      <c r="HL433" s="379"/>
      <c r="HM433" s="379"/>
      <c r="HN433" s="379"/>
      <c r="HO433" s="379"/>
      <c r="HP433" s="379"/>
      <c r="HQ433" s="379"/>
      <c r="HR433" s="379"/>
      <c r="HS433" s="379"/>
      <c r="HT433" s="379"/>
      <c r="HU433" s="379"/>
      <c r="HV433" s="379"/>
      <c r="HW433" s="379"/>
      <c r="HX433" s="379"/>
      <c r="HY433" s="379"/>
      <c r="HZ433" s="379"/>
      <c r="IA433" s="379"/>
      <c r="IB433" s="379"/>
      <c r="IC433" s="379"/>
      <c r="ID433" s="379"/>
      <c r="IE433" s="379"/>
      <c r="IF433" s="379"/>
      <c r="IG433" s="379"/>
      <c r="IH433" s="379"/>
      <c r="II433" s="379"/>
      <c r="IJ433" s="379"/>
      <c r="IK433" s="379"/>
      <c r="IL433" s="379"/>
      <c r="IM433" s="379"/>
      <c r="IN433" s="379"/>
      <c r="IO433" s="379"/>
      <c r="IP433" s="379"/>
      <c r="IQ433" s="379"/>
      <c r="IR433" s="379"/>
      <c r="IS433" s="379"/>
      <c r="IT433" s="379"/>
      <c r="IU433" s="379"/>
      <c r="IV433" s="379"/>
      <c r="IW433" s="379"/>
      <c r="IX433" s="379"/>
      <c r="IY433" s="379"/>
      <c r="IZ433" s="379"/>
      <c r="JA433" s="379"/>
      <c r="JB433" s="379"/>
      <c r="JC433" s="379"/>
      <c r="JD433" s="379"/>
      <c r="JE433" s="379"/>
      <c r="JF433" s="379"/>
      <c r="JG433" s="379"/>
      <c r="JH433" s="379"/>
      <c r="JI433" s="379"/>
      <c r="JJ433" s="379"/>
      <c r="JK433" s="379"/>
      <c r="JL433" s="379"/>
      <c r="JM433" s="379"/>
      <c r="JN433" s="379"/>
      <c r="JO433" s="379"/>
      <c r="JP433" s="379"/>
      <c r="JQ433" s="379"/>
      <c r="JR433" s="379"/>
      <c r="JS433" s="379"/>
      <c r="JT433" s="379"/>
      <c r="JU433" s="379"/>
      <c r="JV433" s="379"/>
      <c r="JW433" s="379"/>
      <c r="JX433" s="379"/>
      <c r="JY433" s="379"/>
      <c r="JZ433" s="379"/>
      <c r="KA433" s="379"/>
      <c r="KB433" s="379"/>
      <c r="KC433" s="379"/>
      <c r="KD433" s="379"/>
      <c r="KE433" s="379"/>
      <c r="KF433" s="379"/>
      <c r="KG433" s="379"/>
      <c r="KH433" s="379"/>
      <c r="KI433" s="379"/>
      <c r="KJ433" s="379"/>
      <c r="KK433" s="379"/>
      <c r="KL433" s="379"/>
      <c r="KM433" s="379"/>
      <c r="KN433" s="379"/>
      <c r="KO433" s="379"/>
      <c r="KP433" s="379"/>
      <c r="KQ433" s="379"/>
      <c r="KR433" s="379"/>
      <c r="KS433" s="379"/>
      <c r="KT433" s="379"/>
      <c r="KU433" s="379"/>
      <c r="KV433" s="379"/>
      <c r="KW433" s="379"/>
      <c r="KX433" s="379"/>
      <c r="KY433" s="379"/>
      <c r="KZ433" s="379"/>
      <c r="LA433" s="379"/>
      <c r="LB433" s="379"/>
      <c r="LC433" s="379"/>
      <c r="LD433" s="379"/>
      <c r="LE433" s="379"/>
      <c r="LF433" s="379"/>
      <c r="LG433" s="379"/>
      <c r="LH433" s="379"/>
      <c r="LI433" s="379"/>
      <c r="LJ433" s="379"/>
      <c r="LK433" s="379"/>
      <c r="LL433" s="379"/>
      <c r="LM433" s="379"/>
      <c r="LN433" s="379"/>
      <c r="LO433" s="379"/>
      <c r="LP433" s="379"/>
      <c r="LQ433" s="379"/>
      <c r="LR433" s="379"/>
      <c r="LS433" s="379"/>
      <c r="LT433" s="379"/>
      <c r="LU433" s="379"/>
      <c r="LV433" s="379"/>
      <c r="LW433" s="379"/>
      <c r="LX433" s="379"/>
      <c r="LY433" s="379"/>
      <c r="LZ433" s="379"/>
      <c r="MA433" s="379"/>
      <c r="MB433" s="379"/>
      <c r="MC433" s="379"/>
      <c r="MD433" s="379"/>
      <c r="ME433" s="379"/>
      <c r="MF433" s="379"/>
      <c r="MG433" s="379"/>
      <c r="MH433" s="379"/>
      <c r="MI433" s="379"/>
      <c r="MJ433" s="379"/>
      <c r="MK433" s="379"/>
      <c r="ML433" s="379"/>
      <c r="MM433" s="379"/>
      <c r="MN433" s="379"/>
      <c r="MO433" s="379"/>
      <c r="MP433" s="379"/>
      <c r="MQ433" s="379"/>
      <c r="MR433" s="379"/>
      <c r="MS433" s="379"/>
      <c r="MT433" s="379"/>
      <c r="MU433" s="379"/>
      <c r="MV433" s="379"/>
      <c r="MW433" s="379"/>
      <c r="MX433" s="379"/>
      <c r="MY433" s="379"/>
      <c r="MZ433" s="379"/>
      <c r="NA433" s="379"/>
      <c r="NB433" s="379"/>
      <c r="NC433" s="379"/>
      <c r="ND433" s="379"/>
      <c r="NE433" s="379"/>
      <c r="NF433" s="379"/>
      <c r="NG433" s="379"/>
      <c r="NH433" s="379"/>
      <c r="NI433" s="379"/>
      <c r="NJ433" s="379"/>
      <c r="NK433" s="379"/>
      <c r="NL433" s="379"/>
      <c r="NM433" s="379"/>
      <c r="NN433" s="379"/>
      <c r="NO433" s="379"/>
      <c r="NP433" s="379"/>
      <c r="NQ433" s="379"/>
      <c r="NR433" s="379"/>
      <c r="NS433" s="379"/>
      <c r="NT433" s="379"/>
      <c r="NU433" s="379"/>
      <c r="NV433" s="379"/>
      <c r="NW433" s="379"/>
      <c r="NX433" s="379"/>
      <c r="NY433" s="379"/>
      <c r="NZ433" s="379"/>
      <c r="OA433" s="379"/>
      <c r="OB433" s="379"/>
      <c r="OC433" s="379"/>
      <c r="OD433" s="379"/>
      <c r="OE433" s="379"/>
      <c r="OF433" s="379"/>
      <c r="OG433" s="379"/>
      <c r="OH433" s="379"/>
      <c r="OI433" s="379"/>
      <c r="OJ433" s="379"/>
      <c r="OK433" s="379"/>
      <c r="OL433" s="379"/>
      <c r="OM433" s="379"/>
      <c r="ON433" s="379"/>
      <c r="OO433" s="379"/>
      <c r="OP433" s="379"/>
      <c r="OQ433" s="379"/>
      <c r="OR433" s="379"/>
      <c r="OS433" s="379"/>
      <c r="OT433" s="379"/>
      <c r="OU433" s="379"/>
      <c r="OV433" s="379"/>
      <c r="OW433" s="379"/>
      <c r="OX433" s="379"/>
      <c r="OY433" s="379"/>
      <c r="OZ433" s="379"/>
      <c r="PA433" s="379"/>
      <c r="PB433" s="379"/>
      <c r="PC433" s="379"/>
      <c r="PD433" s="379"/>
      <c r="PE433" s="379"/>
      <c r="PF433" s="379"/>
      <c r="PG433" s="379"/>
      <c r="PH433" s="379"/>
      <c r="PI433" s="379"/>
      <c r="PJ433" s="379"/>
      <c r="PK433" s="379"/>
      <c r="PL433" s="379"/>
      <c r="PM433" s="379"/>
      <c r="PN433" s="379"/>
      <c r="PO433" s="379"/>
      <c r="PP433" s="379"/>
      <c r="PQ433" s="379"/>
      <c r="PR433" s="379"/>
      <c r="PS433" s="379"/>
      <c r="PT433" s="379"/>
      <c r="PU433" s="379"/>
      <c r="PV433" s="379"/>
      <c r="PW433" s="379"/>
      <c r="PX433" s="379"/>
      <c r="PY433" s="379"/>
      <c r="PZ433" s="379"/>
      <c r="QA433" s="379"/>
      <c r="QB433" s="379"/>
      <c r="QC433" s="379"/>
      <c r="QD433" s="379"/>
      <c r="QE433" s="379"/>
      <c r="QF433" s="379"/>
      <c r="QG433" s="379"/>
      <c r="QH433" s="379"/>
      <c r="QI433" s="379"/>
      <c r="QJ433" s="379"/>
      <c r="QK433" s="379"/>
      <c r="QL433" s="379"/>
      <c r="QM433" s="379"/>
      <c r="QN433" s="379"/>
      <c r="QO433" s="379"/>
      <c r="QP433" s="379"/>
      <c r="QQ433" s="379"/>
      <c r="QR433" s="379"/>
      <c r="QS433" s="379"/>
      <c r="QT433" s="379"/>
      <c r="QU433" s="379"/>
      <c r="QV433" s="379"/>
      <c r="QW433" s="379"/>
      <c r="QX433" s="379"/>
      <c r="QY433" s="379"/>
      <c r="QZ433" s="379"/>
      <c r="RA433" s="379"/>
      <c r="RB433" s="379"/>
      <c r="RC433" s="379"/>
      <c r="RD433" s="379"/>
      <c r="RE433" s="379"/>
      <c r="RF433" s="379"/>
      <c r="RG433" s="379"/>
      <c r="RH433" s="379"/>
      <c r="RI433" s="379"/>
      <c r="RJ433" s="379"/>
      <c r="RK433" s="379"/>
      <c r="RL433" s="379"/>
      <c r="RM433" s="379"/>
      <c r="RN433" s="379"/>
      <c r="RO433" s="379"/>
      <c r="RP433" s="379"/>
      <c r="RQ433" s="379"/>
      <c r="RR433" s="379"/>
      <c r="RS433" s="379"/>
      <c r="RT433" s="379"/>
      <c r="RU433" s="379"/>
      <c r="RV433" s="379"/>
      <c r="RW433" s="379"/>
      <c r="RX433" s="379"/>
      <c r="RY433" s="379"/>
      <c r="RZ433" s="379"/>
      <c r="SA433" s="379"/>
      <c r="SB433" s="379"/>
      <c r="SC433" s="379"/>
      <c r="SD433" s="379"/>
      <c r="SE433" s="379"/>
      <c r="SF433" s="379"/>
      <c r="SG433" s="379"/>
      <c r="SH433" s="379"/>
      <c r="SI433" s="379"/>
      <c r="SJ433" s="379"/>
      <c r="SK433" s="379"/>
      <c r="SL433" s="379"/>
      <c r="SM433" s="379"/>
      <c r="SN433" s="379"/>
      <c r="SO433" s="379"/>
      <c r="SP433" s="379"/>
      <c r="SQ433" s="379"/>
      <c r="SR433" s="379"/>
      <c r="SS433" s="379"/>
      <c r="ST433" s="379"/>
      <c r="SU433" s="379"/>
      <c r="SV433" s="379"/>
      <c r="SW433" s="379"/>
      <c r="SX433" s="379"/>
      <c r="SY433" s="379"/>
      <c r="SZ433" s="379"/>
      <c r="TA433" s="379"/>
      <c r="TB433" s="379"/>
      <c r="TC433" s="379"/>
      <c r="TD433" s="379"/>
      <c r="TE433" s="379"/>
      <c r="TF433" s="379"/>
      <c r="TG433" s="379"/>
      <c r="TH433" s="379"/>
      <c r="TI433" s="379"/>
      <c r="TJ433" s="379"/>
      <c r="TK433" s="379"/>
      <c r="TL433" s="379"/>
      <c r="TM433" s="379"/>
      <c r="TN433" s="379"/>
      <c r="TO433" s="379"/>
      <c r="TP433" s="379"/>
      <c r="TQ433" s="379"/>
      <c r="TR433" s="379"/>
      <c r="TS433" s="379"/>
      <c r="TT433" s="379"/>
      <c r="TU433" s="379"/>
      <c r="TV433" s="379"/>
      <c r="TW433" s="379"/>
      <c r="TX433" s="379"/>
      <c r="TY433" s="379"/>
      <c r="TZ433" s="379"/>
      <c r="UA433" s="379"/>
      <c r="UB433" s="379"/>
      <c r="UC433" s="379"/>
      <c r="UD433" s="379"/>
      <c r="UE433" s="379"/>
      <c r="UF433" s="379"/>
      <c r="UG433" s="379"/>
      <c r="UH433" s="379"/>
      <c r="UI433" s="379"/>
      <c r="UJ433" s="379"/>
      <c r="UK433" s="379"/>
      <c r="UL433" s="379"/>
      <c r="UM433" s="379"/>
      <c r="UN433" s="379"/>
      <c r="UO433" s="379"/>
      <c r="UP433" s="379"/>
      <c r="UQ433" s="379"/>
      <c r="UR433" s="379"/>
      <c r="US433" s="379"/>
      <c r="UT433" s="379"/>
      <c r="UU433" s="379"/>
      <c r="UV433" s="379"/>
      <c r="UW433" s="379"/>
      <c r="UX433" s="379"/>
      <c r="UY433" s="379"/>
      <c r="UZ433" s="379"/>
      <c r="VA433" s="379"/>
      <c r="VB433" s="379"/>
      <c r="VC433" s="379"/>
      <c r="VD433" s="379"/>
      <c r="VE433" s="379"/>
      <c r="VF433" s="379"/>
      <c r="VG433" s="379"/>
      <c r="VH433" s="379"/>
      <c r="VI433" s="379"/>
      <c r="VJ433" s="379"/>
      <c r="VK433" s="379"/>
      <c r="VL433" s="379"/>
      <c r="VM433" s="379"/>
      <c r="VN433" s="379"/>
      <c r="VO433" s="379"/>
      <c r="VP433" s="379"/>
      <c r="VQ433" s="379"/>
      <c r="VR433" s="379"/>
      <c r="VS433" s="379"/>
      <c r="VT433" s="379"/>
      <c r="VU433" s="379"/>
      <c r="VV433" s="379"/>
      <c r="VW433" s="379"/>
      <c r="VX433" s="379"/>
      <c r="VY433" s="379"/>
      <c r="VZ433" s="379"/>
      <c r="WA433" s="379"/>
      <c r="WB433" s="379"/>
      <c r="WC433" s="379"/>
      <c r="WD433" s="379"/>
      <c r="WE433" s="379"/>
      <c r="WF433" s="379"/>
      <c r="WG433" s="379"/>
      <c r="WH433" s="379"/>
      <c r="WI433" s="379"/>
      <c r="WJ433" s="379"/>
      <c r="WK433" s="379"/>
      <c r="WL433" s="379"/>
      <c r="WM433" s="379"/>
      <c r="WN433" s="379"/>
      <c r="WO433" s="379"/>
      <c r="WP433" s="379"/>
      <c r="WQ433" s="379"/>
      <c r="WR433" s="379"/>
      <c r="WS433" s="379"/>
      <c r="WT433" s="379"/>
      <c r="WU433" s="379"/>
      <c r="WV433" s="379"/>
      <c r="WW433" s="379"/>
      <c r="WX433" s="379"/>
      <c r="WY433" s="379"/>
      <c r="WZ433" s="379"/>
      <c r="XA433" s="379"/>
      <c r="XB433" s="379"/>
      <c r="XC433" s="379"/>
      <c r="XD433" s="379"/>
      <c r="XE433" s="379"/>
      <c r="XF433" s="379"/>
      <c r="XG433" s="379"/>
      <c r="XH433" s="379"/>
      <c r="XI433" s="379"/>
      <c r="XJ433" s="379"/>
      <c r="XK433" s="379"/>
      <c r="XL433" s="379"/>
      <c r="XM433" s="379"/>
      <c r="XN433" s="379"/>
      <c r="XO433" s="379"/>
      <c r="XP433" s="379"/>
      <c r="XQ433" s="379"/>
      <c r="XR433" s="379"/>
      <c r="XS433" s="379"/>
      <c r="XT433" s="379"/>
      <c r="XU433" s="379"/>
      <c r="XV433" s="379"/>
      <c r="XW433" s="379"/>
      <c r="XX433" s="379"/>
      <c r="XY433" s="379"/>
      <c r="XZ433" s="379"/>
      <c r="YA433" s="379"/>
      <c r="YB433" s="379"/>
      <c r="YC433" s="379"/>
      <c r="YD433" s="379"/>
      <c r="YE433" s="379"/>
      <c r="YF433" s="379"/>
      <c r="YG433" s="379"/>
      <c r="YH433" s="379"/>
      <c r="YI433" s="379"/>
      <c r="YJ433" s="379"/>
      <c r="YK433" s="379"/>
      <c r="YL433" s="379"/>
      <c r="YM433" s="379"/>
      <c r="YN433" s="379"/>
      <c r="YO433" s="379"/>
      <c r="YP433" s="379"/>
      <c r="YQ433" s="379"/>
      <c r="YR433" s="379"/>
      <c r="YS433" s="379"/>
      <c r="YT433" s="379"/>
      <c r="YU433" s="379"/>
      <c r="YV433" s="379"/>
      <c r="YW433" s="379"/>
      <c r="YX433" s="379"/>
      <c r="YY433" s="379"/>
      <c r="YZ433" s="379"/>
      <c r="ZA433" s="379"/>
      <c r="ZB433" s="379"/>
      <c r="ZC433" s="379"/>
      <c r="ZD433" s="379"/>
      <c r="ZE433" s="379"/>
      <c r="ZF433" s="379"/>
      <c r="ZG433" s="379"/>
      <c r="ZH433" s="379"/>
      <c r="ZI433" s="379"/>
      <c r="ZJ433" s="379"/>
      <c r="ZK433" s="379"/>
      <c r="ZL433" s="379"/>
      <c r="ZM433" s="379"/>
      <c r="ZN433" s="379"/>
      <c r="ZO433" s="379"/>
      <c r="ZP433" s="379"/>
      <c r="ZQ433" s="379"/>
      <c r="ZR433" s="379"/>
      <c r="ZS433" s="379"/>
      <c r="ZT433" s="379"/>
      <c r="ZU433" s="379"/>
      <c r="ZV433" s="379"/>
      <c r="ZW433" s="379"/>
      <c r="ZX433" s="379"/>
      <c r="ZY433" s="379"/>
      <c r="ZZ433" s="379"/>
      <c r="AAA433" s="379"/>
      <c r="AAB433" s="379"/>
      <c r="AAC433" s="379"/>
      <c r="AAD433" s="379"/>
      <c r="AAE433" s="379"/>
      <c r="AAF433" s="379"/>
      <c r="AAG433" s="379"/>
      <c r="AAH433" s="379"/>
      <c r="AAI433" s="379"/>
      <c r="AAJ433" s="379"/>
      <c r="AAK433" s="379"/>
      <c r="AAL433" s="379"/>
      <c r="AAM433" s="379"/>
      <c r="AAN433" s="379"/>
      <c r="AAO433" s="379"/>
      <c r="AAP433" s="379"/>
      <c r="AAQ433" s="379"/>
      <c r="AAR433" s="379"/>
      <c r="AAS433" s="379"/>
      <c r="AAT433" s="379"/>
      <c r="AAU433" s="379"/>
      <c r="AAV433" s="379"/>
      <c r="AAW433" s="379"/>
      <c r="AAX433" s="379"/>
      <c r="AAY433" s="379"/>
      <c r="AAZ433" s="379"/>
      <c r="ABA433" s="379"/>
      <c r="ABB433" s="379"/>
      <c r="ABC433" s="379"/>
      <c r="ABD433" s="379"/>
      <c r="ABE433" s="379"/>
      <c r="ABF433" s="379"/>
      <c r="ABG433" s="379"/>
      <c r="ABH433" s="379"/>
      <c r="ABI433" s="379"/>
      <c r="ABJ433" s="379"/>
      <c r="ABK433" s="379"/>
      <c r="ABL433" s="379"/>
      <c r="ABM433" s="379"/>
      <c r="ABN433" s="379"/>
      <c r="ABO433" s="379"/>
      <c r="ABP433" s="379"/>
      <c r="ABQ433" s="379"/>
      <c r="ABR433" s="379"/>
      <c r="ABS433" s="379"/>
      <c r="ABT433" s="379"/>
      <c r="ABU433" s="379"/>
      <c r="ABV433" s="379"/>
      <c r="ABW433" s="379"/>
      <c r="ABX433" s="379"/>
      <c r="ABY433" s="379"/>
      <c r="ABZ433" s="379"/>
      <c r="ACA433" s="379"/>
      <c r="ACB433" s="379"/>
      <c r="ACC433" s="379"/>
      <c r="ACD433" s="379"/>
      <c r="ACE433" s="379"/>
      <c r="ACF433" s="379"/>
      <c r="ACG433" s="379"/>
      <c r="ACH433" s="379"/>
      <c r="ACI433" s="379"/>
      <c r="ACJ433" s="379"/>
      <c r="ACK433" s="379"/>
      <c r="ACL433" s="379"/>
      <c r="ACM433" s="379"/>
      <c r="ACN433" s="379"/>
      <c r="ACO433" s="379"/>
      <c r="ACP433" s="379"/>
      <c r="ACQ433" s="379"/>
      <c r="ACR433" s="379"/>
      <c r="ACS433" s="379"/>
      <c r="ACT433" s="379"/>
      <c r="ACU433" s="379"/>
      <c r="ACV433" s="379"/>
      <c r="ACW433" s="379"/>
      <c r="ACX433" s="379"/>
      <c r="ACY433" s="379"/>
      <c r="ACZ433" s="379"/>
      <c r="ADA433" s="379"/>
      <c r="ADB433" s="379"/>
      <c r="ADC433" s="379"/>
      <c r="ADD433" s="379"/>
      <c r="ADE433" s="379"/>
      <c r="ADF433" s="379"/>
      <c r="ADG433" s="379"/>
      <c r="ADH433" s="379"/>
      <c r="ADI433" s="379"/>
      <c r="ADJ433" s="379"/>
      <c r="ADK433" s="379"/>
      <c r="ADL433" s="379"/>
      <c r="ADM433" s="379"/>
      <c r="ADN433" s="379"/>
      <c r="ADO433" s="379"/>
      <c r="ADP433" s="379"/>
      <c r="ADQ433" s="379"/>
      <c r="ADR433" s="379"/>
      <c r="ADS433" s="379"/>
      <c r="ADT433" s="379"/>
      <c r="ADU433" s="379"/>
      <c r="ADV433" s="379"/>
      <c r="ADW433" s="379"/>
      <c r="ADX433" s="379"/>
      <c r="ADY433" s="379"/>
      <c r="ADZ433" s="379"/>
      <c r="AEA433" s="379"/>
      <c r="AEB433" s="379"/>
      <c r="AEC433" s="379"/>
      <c r="AED433" s="379"/>
      <c r="AEE433" s="379"/>
      <c r="AEF433" s="379"/>
      <c r="AEG433" s="379"/>
      <c r="AEH433" s="379"/>
      <c r="AEI433" s="379"/>
      <c r="AEJ433" s="379"/>
      <c r="AEK433" s="379"/>
      <c r="AEL433" s="379"/>
      <c r="AEM433" s="379"/>
      <c r="AEN433" s="379"/>
      <c r="AEO433" s="379"/>
      <c r="AEP433" s="379"/>
      <c r="AEQ433" s="379"/>
      <c r="AER433" s="379"/>
      <c r="AES433" s="379"/>
      <c r="AET433" s="379"/>
      <c r="AEU433" s="379"/>
      <c r="AEV433" s="379"/>
      <c r="AEW433" s="379"/>
      <c r="AEX433" s="379"/>
      <c r="AEY433" s="379"/>
      <c r="AEZ433" s="379"/>
      <c r="AFA433" s="379"/>
      <c r="AFB433" s="379"/>
      <c r="AFC433" s="379"/>
      <c r="AFD433" s="379"/>
      <c r="AFE433" s="379"/>
      <c r="AFF433" s="379"/>
      <c r="AFG433" s="379"/>
      <c r="AFH433" s="379"/>
      <c r="AFI433" s="379"/>
      <c r="AFJ433" s="379"/>
      <c r="AFK433" s="379"/>
      <c r="AFL433" s="379"/>
      <c r="AFM433" s="379"/>
      <c r="AFN433" s="379"/>
      <c r="AFO433" s="379"/>
      <c r="AFP433" s="379"/>
      <c r="AFQ433" s="379"/>
      <c r="AFR433" s="379"/>
      <c r="AFS433" s="379"/>
      <c r="AFT433" s="379"/>
      <c r="AFU433" s="379"/>
      <c r="AFV433" s="379"/>
      <c r="AFW433" s="379"/>
      <c r="AFX433" s="379"/>
      <c r="AFY433" s="379"/>
      <c r="AFZ433" s="379"/>
      <c r="AGA433" s="379"/>
      <c r="AGB433" s="379"/>
      <c r="AGC433" s="379"/>
      <c r="AGD433" s="379"/>
      <c r="AGE433" s="379"/>
      <c r="AGF433" s="379"/>
      <c r="AGG433" s="379"/>
      <c r="AGH433" s="379"/>
      <c r="AGI433" s="379"/>
      <c r="AGJ433" s="379"/>
      <c r="AGK433" s="379"/>
      <c r="AGL433" s="379"/>
      <c r="AGM433" s="379"/>
      <c r="AGN433" s="379"/>
      <c r="AGO433" s="379"/>
      <c r="AGP433" s="379"/>
      <c r="AGQ433" s="379"/>
      <c r="AGR433" s="379"/>
      <c r="AGS433" s="379"/>
      <c r="AGT433" s="379"/>
      <c r="AGU433" s="379"/>
      <c r="AGV433" s="379"/>
      <c r="AGW433" s="379"/>
      <c r="AGX433" s="379"/>
      <c r="AGY433" s="379"/>
      <c r="AGZ433" s="379"/>
      <c r="AHA433" s="379"/>
      <c r="AHB433" s="379"/>
      <c r="AHC433" s="379"/>
      <c r="AHD433" s="379"/>
      <c r="AHE433" s="379"/>
      <c r="AHF433" s="379"/>
      <c r="AHG433" s="379"/>
      <c r="AHH433" s="379"/>
      <c r="AHI433" s="379"/>
      <c r="AHJ433" s="379"/>
      <c r="AHK433" s="379"/>
      <c r="AHL433" s="379"/>
      <c r="AHM433" s="379"/>
      <c r="AHN433" s="379"/>
      <c r="AHO433" s="379"/>
      <c r="AHP433" s="379"/>
      <c r="AHQ433" s="379"/>
      <c r="AHR433" s="379"/>
      <c r="AHS433" s="379"/>
      <c r="AHT433" s="379"/>
      <c r="AHU433" s="379"/>
      <c r="AHV433" s="379"/>
      <c r="AHW433" s="379"/>
      <c r="AHX433" s="379"/>
      <c r="AHY433" s="379"/>
      <c r="AHZ433" s="379"/>
      <c r="AIA433" s="379"/>
      <c r="AIB433" s="379"/>
      <c r="AIC433" s="379"/>
      <c r="AID433" s="379"/>
      <c r="AIE433" s="379"/>
      <c r="AIF433" s="379"/>
      <c r="AIG433" s="379"/>
      <c r="AIH433" s="379"/>
      <c r="AII433" s="379"/>
      <c r="AIJ433" s="379"/>
      <c r="AIK433" s="379"/>
      <c r="AIL433" s="379"/>
      <c r="AIM433" s="379"/>
      <c r="AIN433" s="379"/>
      <c r="AIO433" s="379"/>
      <c r="AIP433" s="379"/>
      <c r="AIQ433" s="379"/>
      <c r="AIR433" s="379"/>
      <c r="AIS433" s="379"/>
      <c r="AIT433" s="379"/>
      <c r="AIU433" s="379"/>
      <c r="AIV433" s="379"/>
      <c r="AIW433" s="379"/>
      <c r="AIX433" s="379"/>
      <c r="AIY433" s="379"/>
      <c r="AIZ433" s="379"/>
      <c r="AJA433" s="379"/>
      <c r="AJB433" s="379"/>
      <c r="AJC433" s="379"/>
      <c r="AJD433" s="379"/>
      <c r="AJE433" s="379"/>
      <c r="AJF433" s="379"/>
      <c r="AJG433" s="379"/>
      <c r="AJH433" s="379"/>
      <c r="AJI433" s="379"/>
      <c r="AJJ433" s="379"/>
      <c r="AJK433" s="379"/>
      <c r="AJL433" s="379"/>
      <c r="AJM433" s="379"/>
      <c r="AJN433" s="379"/>
      <c r="AJO433" s="379"/>
      <c r="AJP433" s="379"/>
      <c r="AJQ433" s="379"/>
      <c r="AJR433" s="379"/>
      <c r="AJS433" s="379"/>
      <c r="AJT433" s="379"/>
      <c r="AJU433" s="379"/>
      <c r="AJV433" s="379"/>
      <c r="AJW433" s="379"/>
      <c r="AJX433" s="379"/>
      <c r="AJY433" s="379"/>
      <c r="AJZ433" s="379"/>
      <c r="AKA433" s="379"/>
      <c r="AKB433" s="379"/>
      <c r="AKC433" s="379"/>
      <c r="AKD433" s="379"/>
      <c r="AKE433" s="379"/>
      <c r="AKF433" s="379"/>
      <c r="AKG433" s="379"/>
      <c r="AKH433" s="379"/>
      <c r="AKI433" s="379"/>
      <c r="AKJ433" s="379"/>
      <c r="AKK433" s="379"/>
      <c r="AKL433" s="379"/>
      <c r="AKM433" s="379"/>
      <c r="AKN433" s="379"/>
      <c r="AKO433" s="379"/>
      <c r="AKP433" s="379"/>
      <c r="AKQ433" s="379"/>
      <c r="AKR433" s="379"/>
      <c r="AKS433" s="379"/>
      <c r="AKT433" s="379"/>
      <c r="AKU433" s="379"/>
      <c r="AKV433" s="379"/>
      <c r="AKW433" s="379"/>
      <c r="AKX433" s="379"/>
      <c r="AKY433" s="379"/>
      <c r="AKZ433" s="379"/>
      <c r="ALA433" s="379"/>
      <c r="ALB433" s="379"/>
      <c r="ALC433" s="379"/>
      <c r="ALD433" s="379"/>
      <c r="ALE433" s="379"/>
      <c r="ALF433" s="379"/>
      <c r="ALG433" s="379"/>
      <c r="ALH433" s="379"/>
      <c r="ALI433" s="379"/>
      <c r="ALJ433" s="379"/>
      <c r="ALK433" s="379"/>
      <c r="ALL433" s="379"/>
      <c r="ALM433" s="379"/>
      <c r="ALN433" s="379"/>
      <c r="ALO433" s="379"/>
      <c r="ALP433" s="379"/>
      <c r="ALQ433" s="379"/>
      <c r="ALR433" s="379"/>
      <c r="ALS433" s="379"/>
      <c r="ALT433" s="379"/>
      <c r="ALU433" s="379"/>
      <c r="ALV433" s="379"/>
      <c r="ALW433" s="379"/>
      <c r="ALX433" s="379"/>
      <c r="ALY433" s="379"/>
      <c r="ALZ433" s="379"/>
      <c r="AMA433" s="379"/>
      <c r="AMB433" s="379"/>
      <c r="AMC433" s="379"/>
      <c r="AMD433" s="379"/>
      <c r="AME433" s="379"/>
      <c r="AMF433" s="379"/>
      <c r="AMG433" s="379"/>
      <c r="AMH433" s="379"/>
      <c r="AMI433" s="379"/>
      <c r="AMJ433" s="379"/>
      <c r="AMK433" s="379"/>
      <c r="AML433" s="379"/>
      <c r="AMM433" s="379"/>
      <c r="AMN433" s="379"/>
      <c r="AMO433" s="379"/>
      <c r="AMP433" s="379"/>
      <c r="AMQ433" s="379"/>
      <c r="AMR433" s="379"/>
      <c r="AMS433" s="379"/>
      <c r="AMT433" s="379"/>
      <c r="AMU433" s="379"/>
      <c r="AMV433" s="379"/>
      <c r="AMW433" s="379"/>
      <c r="AMX433" s="379"/>
      <c r="AMY433" s="379"/>
      <c r="AMZ433" s="379"/>
      <c r="ANA433" s="379"/>
      <c r="ANB433" s="379"/>
      <c r="ANC433" s="379"/>
      <c r="AND433" s="379"/>
      <c r="ANE433" s="379"/>
      <c r="ANF433" s="379"/>
      <c r="ANG433" s="379"/>
      <c r="ANH433" s="379"/>
    </row>
    <row r="434" spans="1:1048" s="343" customFormat="1" thickBot="1" x14ac:dyDescent="0.3">
      <c r="A434" s="512">
        <v>45961</v>
      </c>
      <c r="B434" s="513">
        <v>0</v>
      </c>
      <c r="C434" s="514">
        <v>0.191</v>
      </c>
      <c r="D434" s="515">
        <v>6.5000000000000002E-2</v>
      </c>
      <c r="E434" s="477">
        <v>9.2999999999999999E-2</v>
      </c>
      <c r="F434" s="729"/>
      <c r="G434" s="730"/>
      <c r="H434" s="730"/>
      <c r="I434" s="730"/>
      <c r="J434" s="731"/>
      <c r="K434" s="410">
        <v>46022</v>
      </c>
      <c r="L434" s="516">
        <v>0</v>
      </c>
      <c r="M434" s="516">
        <v>0.17499999999999999</v>
      </c>
      <c r="N434" s="517">
        <v>0.17599999999999999</v>
      </c>
      <c r="O434" s="518">
        <v>0.129</v>
      </c>
      <c r="P434" s="519">
        <v>46053</v>
      </c>
      <c r="Q434" s="456">
        <v>0.1</v>
      </c>
      <c r="R434" s="456">
        <v>2.7490000000000001</v>
      </c>
      <c r="S434" s="456">
        <v>1.0089999999999999</v>
      </c>
      <c r="T434" s="540">
        <v>0.374</v>
      </c>
      <c r="U434" s="738"/>
      <c r="V434" s="739"/>
      <c r="W434" s="739"/>
      <c r="X434" s="739"/>
      <c r="Y434" s="739"/>
      <c r="Z434" s="438">
        <v>46112</v>
      </c>
      <c r="AA434" s="457">
        <v>0</v>
      </c>
      <c r="AB434" s="458">
        <v>1.319</v>
      </c>
      <c r="AC434" s="458">
        <v>0.56399999999999995</v>
      </c>
      <c r="AD434" s="572">
        <v>0.62</v>
      </c>
      <c r="AE434" s="749"/>
      <c r="AF434" s="750"/>
      <c r="AG434" s="750"/>
      <c r="AH434" s="583"/>
      <c r="AI434" s="583"/>
      <c r="AJ434" s="459"/>
      <c r="AK434" s="460"/>
      <c r="AL434" s="461"/>
      <c r="AM434" s="461"/>
      <c r="AN434" s="461"/>
      <c r="AO434" s="751"/>
      <c r="AP434" s="751"/>
      <c r="AQ434" s="751"/>
      <c r="AR434" s="584"/>
      <c r="AS434" s="584"/>
      <c r="AT434" s="462"/>
      <c r="AU434" s="430"/>
      <c r="AV434" s="431"/>
      <c r="AW434" s="431"/>
      <c r="AX434" s="455"/>
      <c r="AY434" s="463"/>
      <c r="AZ434" s="626"/>
      <c r="BA434" s="626"/>
      <c r="BB434" s="627"/>
      <c r="BC434" s="627"/>
      <c r="BD434" s="710"/>
      <c r="BE434" s="711"/>
      <c r="BF434" s="711"/>
      <c r="BG434" s="711"/>
      <c r="BH434" s="711"/>
      <c r="BI434" s="379"/>
      <c r="BJ434" s="379"/>
      <c r="BK434" s="379"/>
      <c r="BL434" s="380"/>
      <c r="BM434" s="379"/>
      <c r="BN434" s="379"/>
      <c r="BO434" s="379"/>
      <c r="BP434" s="379"/>
      <c r="BQ434" s="379"/>
      <c r="BR434" s="379"/>
      <c r="BS434" s="379"/>
      <c r="BT434" s="379"/>
      <c r="BU434" s="379"/>
      <c r="BV434" s="379"/>
      <c r="BW434" s="379"/>
      <c r="BX434" s="379"/>
      <c r="BY434" s="379"/>
      <c r="BZ434" s="379"/>
      <c r="CA434" s="379"/>
      <c r="CB434" s="379"/>
      <c r="CC434" s="379"/>
      <c r="CD434" s="379"/>
      <c r="CE434" s="379"/>
      <c r="CF434" s="379"/>
      <c r="CG434" s="379"/>
      <c r="CH434" s="379"/>
      <c r="CI434" s="379"/>
      <c r="CJ434" s="379"/>
      <c r="CK434" s="379"/>
      <c r="CL434" s="379"/>
      <c r="CM434" s="379"/>
      <c r="CN434" s="379"/>
      <c r="CO434" s="379"/>
      <c r="CP434" s="379"/>
      <c r="CQ434" s="379"/>
      <c r="CR434" s="379"/>
      <c r="CS434" s="379"/>
      <c r="CT434" s="379"/>
      <c r="CU434" s="379"/>
      <c r="CV434" s="379"/>
      <c r="CW434" s="379"/>
      <c r="CX434" s="379"/>
      <c r="CY434" s="379"/>
      <c r="CZ434" s="379"/>
      <c r="DA434" s="379"/>
      <c r="DB434" s="379"/>
      <c r="DC434" s="379"/>
      <c r="DD434" s="379"/>
      <c r="DE434" s="379"/>
      <c r="DF434" s="379"/>
      <c r="DG434" s="379"/>
      <c r="DH434" s="379"/>
      <c r="DI434" s="379"/>
      <c r="DJ434" s="379"/>
      <c r="DK434" s="379"/>
      <c r="DL434" s="379"/>
      <c r="DM434" s="379"/>
      <c r="DN434" s="379"/>
      <c r="DO434" s="379"/>
      <c r="DP434" s="379"/>
      <c r="DQ434" s="379"/>
      <c r="DR434" s="379"/>
      <c r="DS434" s="379"/>
      <c r="DT434" s="379"/>
      <c r="DU434" s="379"/>
      <c r="DV434" s="379"/>
      <c r="DW434" s="379"/>
      <c r="DX434" s="379"/>
      <c r="DY434" s="379"/>
      <c r="DZ434" s="379"/>
      <c r="EA434" s="379"/>
      <c r="EB434" s="379"/>
      <c r="EC434" s="379"/>
      <c r="ED434" s="379"/>
      <c r="EE434" s="379"/>
      <c r="EF434" s="379"/>
      <c r="EG434" s="379"/>
      <c r="EH434" s="379"/>
      <c r="EI434" s="379"/>
      <c r="EJ434" s="379"/>
      <c r="EK434" s="379"/>
      <c r="EL434" s="379"/>
      <c r="EM434" s="379"/>
      <c r="EN434" s="379"/>
      <c r="EO434" s="379"/>
      <c r="EP434" s="379"/>
      <c r="EQ434" s="379"/>
      <c r="ER434" s="379"/>
      <c r="ES434" s="379"/>
      <c r="ET434" s="379"/>
      <c r="EU434" s="379"/>
      <c r="EV434" s="379"/>
      <c r="EW434" s="379"/>
      <c r="EX434" s="379"/>
      <c r="EY434" s="379"/>
      <c r="EZ434" s="379"/>
      <c r="FA434" s="379"/>
      <c r="FB434" s="379"/>
      <c r="FC434" s="379"/>
      <c r="FD434" s="379"/>
      <c r="FE434" s="379"/>
      <c r="FF434" s="379"/>
      <c r="FG434" s="379"/>
      <c r="FH434" s="379"/>
      <c r="FI434" s="379"/>
      <c r="FJ434" s="379"/>
      <c r="FK434" s="379"/>
      <c r="FL434" s="379"/>
      <c r="FM434" s="379"/>
      <c r="FN434" s="379"/>
      <c r="FO434" s="379"/>
      <c r="FP434" s="379"/>
      <c r="FQ434" s="379"/>
      <c r="FR434" s="379"/>
      <c r="FS434" s="379"/>
      <c r="FT434" s="379"/>
      <c r="FU434" s="379"/>
      <c r="FV434" s="379"/>
      <c r="FW434" s="379"/>
      <c r="FX434" s="379"/>
      <c r="FY434" s="379"/>
      <c r="FZ434" s="379"/>
      <c r="GA434" s="379"/>
      <c r="GB434" s="379"/>
      <c r="GC434" s="379"/>
      <c r="GD434" s="379"/>
      <c r="GE434" s="379"/>
      <c r="GF434" s="379"/>
      <c r="GG434" s="379"/>
      <c r="GH434" s="379"/>
      <c r="GI434" s="379"/>
      <c r="GJ434" s="379"/>
      <c r="GK434" s="379"/>
      <c r="GL434" s="379"/>
      <c r="GM434" s="379"/>
      <c r="GN434" s="379"/>
      <c r="GO434" s="379"/>
      <c r="GP434" s="379"/>
      <c r="GQ434" s="379"/>
      <c r="GR434" s="379"/>
      <c r="GS434" s="379"/>
      <c r="GT434" s="379"/>
      <c r="GU434" s="379"/>
      <c r="GV434" s="379"/>
      <c r="GW434" s="379"/>
      <c r="GX434" s="379"/>
      <c r="GY434" s="379"/>
      <c r="GZ434" s="379"/>
      <c r="HA434" s="379"/>
      <c r="HB434" s="379"/>
      <c r="HC434" s="379"/>
      <c r="HD434" s="379"/>
      <c r="HE434" s="379"/>
      <c r="HF434" s="379"/>
      <c r="HG434" s="379"/>
      <c r="HH434" s="379"/>
      <c r="HI434" s="379"/>
      <c r="HJ434" s="379"/>
      <c r="HK434" s="379"/>
      <c r="HL434" s="379"/>
      <c r="HM434" s="379"/>
      <c r="HN434" s="379"/>
      <c r="HO434" s="379"/>
      <c r="HP434" s="379"/>
      <c r="HQ434" s="379"/>
      <c r="HR434" s="379"/>
      <c r="HS434" s="379"/>
      <c r="HT434" s="379"/>
      <c r="HU434" s="379"/>
      <c r="HV434" s="379"/>
      <c r="HW434" s="379"/>
      <c r="HX434" s="379"/>
      <c r="HY434" s="379"/>
      <c r="HZ434" s="379"/>
      <c r="IA434" s="379"/>
      <c r="IB434" s="379"/>
      <c r="IC434" s="379"/>
      <c r="ID434" s="379"/>
      <c r="IE434" s="379"/>
      <c r="IF434" s="379"/>
      <c r="IG434" s="379"/>
      <c r="IH434" s="379"/>
      <c r="II434" s="379"/>
      <c r="IJ434" s="379"/>
      <c r="IK434" s="379"/>
      <c r="IL434" s="379"/>
      <c r="IM434" s="379"/>
      <c r="IN434" s="379"/>
      <c r="IO434" s="379"/>
      <c r="IP434" s="379"/>
      <c r="IQ434" s="379"/>
      <c r="IR434" s="379"/>
      <c r="IS434" s="379"/>
      <c r="IT434" s="379"/>
      <c r="IU434" s="379"/>
      <c r="IV434" s="379"/>
      <c r="IW434" s="379"/>
      <c r="IX434" s="379"/>
      <c r="IY434" s="379"/>
      <c r="IZ434" s="379"/>
      <c r="JA434" s="379"/>
      <c r="JB434" s="379"/>
      <c r="JC434" s="379"/>
      <c r="JD434" s="379"/>
      <c r="JE434" s="379"/>
      <c r="JF434" s="379"/>
      <c r="JG434" s="379"/>
      <c r="JH434" s="379"/>
      <c r="JI434" s="379"/>
      <c r="JJ434" s="379"/>
      <c r="JK434" s="379"/>
      <c r="JL434" s="379"/>
      <c r="JM434" s="379"/>
      <c r="JN434" s="379"/>
      <c r="JO434" s="379"/>
      <c r="JP434" s="379"/>
      <c r="JQ434" s="379"/>
      <c r="JR434" s="379"/>
      <c r="JS434" s="379"/>
      <c r="JT434" s="379"/>
      <c r="JU434" s="379"/>
      <c r="JV434" s="379"/>
      <c r="JW434" s="379"/>
      <c r="JX434" s="379"/>
      <c r="JY434" s="379"/>
      <c r="JZ434" s="379"/>
      <c r="KA434" s="379"/>
      <c r="KB434" s="379"/>
      <c r="KC434" s="379"/>
      <c r="KD434" s="379"/>
      <c r="KE434" s="379"/>
      <c r="KF434" s="379"/>
      <c r="KG434" s="379"/>
      <c r="KH434" s="379"/>
      <c r="KI434" s="379"/>
      <c r="KJ434" s="379"/>
      <c r="KK434" s="379"/>
      <c r="KL434" s="379"/>
      <c r="KM434" s="379"/>
      <c r="KN434" s="379"/>
      <c r="KO434" s="379"/>
      <c r="KP434" s="379"/>
      <c r="KQ434" s="379"/>
      <c r="KR434" s="379"/>
      <c r="KS434" s="379"/>
      <c r="KT434" s="379"/>
      <c r="KU434" s="379"/>
      <c r="KV434" s="379"/>
      <c r="KW434" s="379"/>
      <c r="KX434" s="379"/>
      <c r="KY434" s="379"/>
      <c r="KZ434" s="379"/>
      <c r="LA434" s="379"/>
      <c r="LB434" s="379"/>
      <c r="LC434" s="379"/>
      <c r="LD434" s="379"/>
      <c r="LE434" s="379"/>
      <c r="LF434" s="379"/>
      <c r="LG434" s="379"/>
      <c r="LH434" s="379"/>
      <c r="LI434" s="379"/>
      <c r="LJ434" s="379"/>
      <c r="LK434" s="379"/>
      <c r="LL434" s="379"/>
      <c r="LM434" s="379"/>
      <c r="LN434" s="379"/>
      <c r="LO434" s="379"/>
      <c r="LP434" s="379"/>
      <c r="LQ434" s="379"/>
      <c r="LR434" s="379"/>
      <c r="LS434" s="379"/>
      <c r="LT434" s="379"/>
      <c r="LU434" s="379"/>
      <c r="LV434" s="379"/>
      <c r="LW434" s="379"/>
      <c r="LX434" s="379"/>
      <c r="LY434" s="379"/>
      <c r="LZ434" s="379"/>
      <c r="MA434" s="379"/>
      <c r="MB434" s="379"/>
      <c r="MC434" s="379"/>
      <c r="MD434" s="379"/>
      <c r="ME434" s="379"/>
      <c r="MF434" s="379"/>
      <c r="MG434" s="379"/>
      <c r="MH434" s="379"/>
      <c r="MI434" s="379"/>
      <c r="MJ434" s="379"/>
      <c r="MK434" s="379"/>
      <c r="ML434" s="379"/>
      <c r="MM434" s="379"/>
      <c r="MN434" s="379"/>
      <c r="MO434" s="379"/>
      <c r="MP434" s="379"/>
      <c r="MQ434" s="379"/>
      <c r="MR434" s="379"/>
      <c r="MS434" s="379"/>
      <c r="MT434" s="379"/>
      <c r="MU434" s="379"/>
      <c r="MV434" s="379"/>
      <c r="MW434" s="379"/>
      <c r="MX434" s="379"/>
      <c r="MY434" s="379"/>
      <c r="MZ434" s="379"/>
      <c r="NA434" s="379"/>
      <c r="NB434" s="379"/>
      <c r="NC434" s="379"/>
      <c r="ND434" s="379"/>
      <c r="NE434" s="379"/>
      <c r="NF434" s="379"/>
      <c r="NG434" s="379"/>
      <c r="NH434" s="379"/>
      <c r="NI434" s="379"/>
      <c r="NJ434" s="379"/>
      <c r="NK434" s="379"/>
      <c r="NL434" s="379"/>
      <c r="NM434" s="379"/>
      <c r="NN434" s="379"/>
      <c r="NO434" s="379"/>
      <c r="NP434" s="379"/>
      <c r="NQ434" s="379"/>
      <c r="NR434" s="379"/>
      <c r="NS434" s="379"/>
      <c r="NT434" s="379"/>
      <c r="NU434" s="379"/>
      <c r="NV434" s="379"/>
      <c r="NW434" s="379"/>
      <c r="NX434" s="379"/>
      <c r="NY434" s="379"/>
      <c r="NZ434" s="379"/>
      <c r="OA434" s="379"/>
      <c r="OB434" s="379"/>
      <c r="OC434" s="379"/>
      <c r="OD434" s="379"/>
      <c r="OE434" s="379"/>
      <c r="OF434" s="379"/>
      <c r="OG434" s="379"/>
      <c r="OH434" s="379"/>
      <c r="OI434" s="379"/>
      <c r="OJ434" s="379"/>
      <c r="OK434" s="379"/>
      <c r="OL434" s="379"/>
      <c r="OM434" s="379"/>
      <c r="ON434" s="379"/>
      <c r="OO434" s="379"/>
      <c r="OP434" s="379"/>
      <c r="OQ434" s="379"/>
      <c r="OR434" s="379"/>
      <c r="OS434" s="379"/>
      <c r="OT434" s="379"/>
      <c r="OU434" s="379"/>
      <c r="OV434" s="379"/>
      <c r="OW434" s="379"/>
      <c r="OX434" s="379"/>
      <c r="OY434" s="379"/>
      <c r="OZ434" s="379"/>
      <c r="PA434" s="379"/>
      <c r="PB434" s="379"/>
      <c r="PC434" s="379"/>
      <c r="PD434" s="379"/>
      <c r="PE434" s="379"/>
      <c r="PF434" s="379"/>
      <c r="PG434" s="379"/>
      <c r="PH434" s="379"/>
      <c r="PI434" s="379"/>
      <c r="PJ434" s="379"/>
      <c r="PK434" s="379"/>
      <c r="PL434" s="379"/>
      <c r="PM434" s="379"/>
      <c r="PN434" s="379"/>
      <c r="PO434" s="379"/>
      <c r="PP434" s="379"/>
      <c r="PQ434" s="379"/>
      <c r="PR434" s="379"/>
      <c r="PS434" s="379"/>
      <c r="PT434" s="379"/>
      <c r="PU434" s="379"/>
      <c r="PV434" s="379"/>
      <c r="PW434" s="379"/>
      <c r="PX434" s="379"/>
      <c r="PY434" s="379"/>
      <c r="PZ434" s="379"/>
      <c r="QA434" s="379"/>
      <c r="QB434" s="379"/>
      <c r="QC434" s="379"/>
      <c r="QD434" s="379"/>
      <c r="QE434" s="379"/>
      <c r="QF434" s="379"/>
      <c r="QG434" s="379"/>
      <c r="QH434" s="379"/>
      <c r="QI434" s="379"/>
      <c r="QJ434" s="379"/>
      <c r="QK434" s="379"/>
      <c r="QL434" s="379"/>
      <c r="QM434" s="379"/>
      <c r="QN434" s="379"/>
      <c r="QO434" s="379"/>
      <c r="QP434" s="379"/>
      <c r="QQ434" s="379"/>
      <c r="QR434" s="379"/>
      <c r="QS434" s="379"/>
      <c r="QT434" s="379"/>
      <c r="QU434" s="379"/>
      <c r="QV434" s="379"/>
      <c r="QW434" s="379"/>
      <c r="QX434" s="379"/>
      <c r="QY434" s="379"/>
      <c r="QZ434" s="379"/>
      <c r="RA434" s="379"/>
      <c r="RB434" s="379"/>
      <c r="RC434" s="379"/>
      <c r="RD434" s="379"/>
      <c r="RE434" s="379"/>
      <c r="RF434" s="379"/>
      <c r="RG434" s="379"/>
      <c r="RH434" s="379"/>
      <c r="RI434" s="379"/>
      <c r="RJ434" s="379"/>
      <c r="RK434" s="379"/>
      <c r="RL434" s="379"/>
      <c r="RM434" s="379"/>
      <c r="RN434" s="379"/>
      <c r="RO434" s="379"/>
      <c r="RP434" s="379"/>
      <c r="RQ434" s="379"/>
      <c r="RR434" s="379"/>
      <c r="RS434" s="379"/>
      <c r="RT434" s="379"/>
      <c r="RU434" s="379"/>
      <c r="RV434" s="379"/>
      <c r="RW434" s="379"/>
      <c r="RX434" s="379"/>
      <c r="RY434" s="379"/>
      <c r="RZ434" s="379"/>
      <c r="SA434" s="379"/>
      <c r="SB434" s="379"/>
      <c r="SC434" s="379"/>
      <c r="SD434" s="379"/>
      <c r="SE434" s="379"/>
      <c r="SF434" s="379"/>
      <c r="SG434" s="379"/>
      <c r="SH434" s="379"/>
      <c r="SI434" s="379"/>
      <c r="SJ434" s="379"/>
      <c r="SK434" s="379"/>
      <c r="SL434" s="379"/>
      <c r="SM434" s="379"/>
      <c r="SN434" s="379"/>
      <c r="SO434" s="379"/>
      <c r="SP434" s="379"/>
      <c r="SQ434" s="379"/>
      <c r="SR434" s="379"/>
      <c r="SS434" s="379"/>
      <c r="ST434" s="379"/>
      <c r="SU434" s="379"/>
      <c r="SV434" s="379"/>
      <c r="SW434" s="379"/>
      <c r="SX434" s="379"/>
      <c r="SY434" s="379"/>
      <c r="SZ434" s="379"/>
      <c r="TA434" s="379"/>
      <c r="TB434" s="379"/>
      <c r="TC434" s="379"/>
      <c r="TD434" s="379"/>
      <c r="TE434" s="379"/>
      <c r="TF434" s="379"/>
      <c r="TG434" s="379"/>
      <c r="TH434" s="379"/>
      <c r="TI434" s="379"/>
      <c r="TJ434" s="379"/>
      <c r="TK434" s="379"/>
      <c r="TL434" s="379"/>
      <c r="TM434" s="379"/>
      <c r="TN434" s="379"/>
      <c r="TO434" s="379"/>
      <c r="TP434" s="379"/>
      <c r="TQ434" s="379"/>
      <c r="TR434" s="379"/>
      <c r="TS434" s="379"/>
      <c r="TT434" s="379"/>
      <c r="TU434" s="379"/>
      <c r="TV434" s="379"/>
      <c r="TW434" s="379"/>
      <c r="TX434" s="379"/>
      <c r="TY434" s="379"/>
      <c r="TZ434" s="379"/>
      <c r="UA434" s="379"/>
      <c r="UB434" s="379"/>
      <c r="UC434" s="379"/>
      <c r="UD434" s="379"/>
      <c r="UE434" s="379"/>
      <c r="UF434" s="379"/>
      <c r="UG434" s="379"/>
      <c r="UH434" s="379"/>
      <c r="UI434" s="379"/>
      <c r="UJ434" s="379"/>
      <c r="UK434" s="379"/>
      <c r="UL434" s="379"/>
      <c r="UM434" s="379"/>
      <c r="UN434" s="379"/>
      <c r="UO434" s="379"/>
      <c r="UP434" s="379"/>
      <c r="UQ434" s="379"/>
      <c r="UR434" s="379"/>
      <c r="US434" s="379"/>
      <c r="UT434" s="379"/>
      <c r="UU434" s="379"/>
      <c r="UV434" s="379"/>
      <c r="UW434" s="379"/>
      <c r="UX434" s="379"/>
      <c r="UY434" s="379"/>
      <c r="UZ434" s="379"/>
      <c r="VA434" s="379"/>
      <c r="VB434" s="379"/>
      <c r="VC434" s="379"/>
      <c r="VD434" s="379"/>
      <c r="VE434" s="379"/>
      <c r="VF434" s="379"/>
      <c r="VG434" s="379"/>
      <c r="VH434" s="379"/>
      <c r="VI434" s="379"/>
      <c r="VJ434" s="379"/>
      <c r="VK434" s="379"/>
      <c r="VL434" s="379"/>
      <c r="VM434" s="379"/>
      <c r="VN434" s="379"/>
      <c r="VO434" s="379"/>
      <c r="VP434" s="379"/>
      <c r="VQ434" s="379"/>
      <c r="VR434" s="379"/>
      <c r="VS434" s="379"/>
      <c r="VT434" s="379"/>
      <c r="VU434" s="379"/>
      <c r="VV434" s="379"/>
      <c r="VW434" s="379"/>
      <c r="VX434" s="379"/>
      <c r="VY434" s="379"/>
      <c r="VZ434" s="379"/>
      <c r="WA434" s="379"/>
      <c r="WB434" s="379"/>
      <c r="WC434" s="379"/>
      <c r="WD434" s="379"/>
      <c r="WE434" s="379"/>
      <c r="WF434" s="379"/>
      <c r="WG434" s="379"/>
      <c r="WH434" s="379"/>
      <c r="WI434" s="379"/>
      <c r="WJ434" s="379"/>
      <c r="WK434" s="379"/>
      <c r="WL434" s="379"/>
      <c r="WM434" s="379"/>
      <c r="WN434" s="379"/>
      <c r="WO434" s="379"/>
      <c r="WP434" s="379"/>
      <c r="WQ434" s="379"/>
      <c r="WR434" s="379"/>
      <c r="WS434" s="379"/>
      <c r="WT434" s="379"/>
      <c r="WU434" s="379"/>
      <c r="WV434" s="379"/>
      <c r="WW434" s="379"/>
      <c r="WX434" s="379"/>
      <c r="WY434" s="379"/>
      <c r="WZ434" s="379"/>
      <c r="XA434" s="379"/>
      <c r="XB434" s="379"/>
      <c r="XC434" s="379"/>
      <c r="XD434" s="379"/>
      <c r="XE434" s="379"/>
      <c r="XF434" s="379"/>
      <c r="XG434" s="379"/>
      <c r="XH434" s="379"/>
      <c r="XI434" s="379"/>
      <c r="XJ434" s="379"/>
      <c r="XK434" s="379"/>
      <c r="XL434" s="379"/>
      <c r="XM434" s="379"/>
      <c r="XN434" s="379"/>
      <c r="XO434" s="379"/>
      <c r="XP434" s="379"/>
      <c r="XQ434" s="379"/>
      <c r="XR434" s="379"/>
      <c r="XS434" s="379"/>
      <c r="XT434" s="379"/>
      <c r="XU434" s="379"/>
      <c r="XV434" s="379"/>
      <c r="XW434" s="379"/>
      <c r="XX434" s="379"/>
      <c r="XY434" s="379"/>
      <c r="XZ434" s="379"/>
      <c r="YA434" s="379"/>
      <c r="YB434" s="379"/>
      <c r="YC434" s="379"/>
      <c r="YD434" s="379"/>
      <c r="YE434" s="379"/>
      <c r="YF434" s="379"/>
      <c r="YG434" s="379"/>
      <c r="YH434" s="379"/>
      <c r="YI434" s="379"/>
      <c r="YJ434" s="379"/>
      <c r="YK434" s="379"/>
      <c r="YL434" s="379"/>
      <c r="YM434" s="379"/>
      <c r="YN434" s="379"/>
      <c r="YO434" s="379"/>
      <c r="YP434" s="379"/>
      <c r="YQ434" s="379"/>
      <c r="YR434" s="379"/>
      <c r="YS434" s="379"/>
      <c r="YT434" s="379"/>
      <c r="YU434" s="379"/>
      <c r="YV434" s="379"/>
      <c r="YW434" s="379"/>
      <c r="YX434" s="379"/>
      <c r="YY434" s="379"/>
      <c r="YZ434" s="379"/>
      <c r="ZA434" s="379"/>
      <c r="ZB434" s="379"/>
      <c r="ZC434" s="379"/>
      <c r="ZD434" s="379"/>
      <c r="ZE434" s="379"/>
      <c r="ZF434" s="379"/>
      <c r="ZG434" s="379"/>
      <c r="ZH434" s="379"/>
      <c r="ZI434" s="379"/>
      <c r="ZJ434" s="379"/>
      <c r="ZK434" s="379"/>
      <c r="ZL434" s="379"/>
      <c r="ZM434" s="379"/>
      <c r="ZN434" s="379"/>
      <c r="ZO434" s="379"/>
      <c r="ZP434" s="379"/>
      <c r="ZQ434" s="379"/>
      <c r="ZR434" s="379"/>
      <c r="ZS434" s="379"/>
      <c r="ZT434" s="379"/>
      <c r="ZU434" s="379"/>
      <c r="ZV434" s="379"/>
      <c r="ZW434" s="379"/>
      <c r="ZX434" s="379"/>
      <c r="ZY434" s="379"/>
      <c r="ZZ434" s="379"/>
      <c r="AAA434" s="379"/>
      <c r="AAB434" s="379"/>
      <c r="AAC434" s="379"/>
      <c r="AAD434" s="379"/>
      <c r="AAE434" s="379"/>
      <c r="AAF434" s="379"/>
      <c r="AAG434" s="379"/>
      <c r="AAH434" s="379"/>
      <c r="AAI434" s="379"/>
      <c r="AAJ434" s="379"/>
      <c r="AAK434" s="379"/>
      <c r="AAL434" s="379"/>
      <c r="AAM434" s="379"/>
      <c r="AAN434" s="379"/>
      <c r="AAO434" s="379"/>
      <c r="AAP434" s="379"/>
      <c r="AAQ434" s="379"/>
      <c r="AAR434" s="379"/>
      <c r="AAS434" s="379"/>
      <c r="AAT434" s="379"/>
      <c r="AAU434" s="379"/>
      <c r="AAV434" s="379"/>
      <c r="AAW434" s="379"/>
      <c r="AAX434" s="379"/>
      <c r="AAY434" s="379"/>
      <c r="AAZ434" s="379"/>
      <c r="ABA434" s="379"/>
      <c r="ABB434" s="379"/>
      <c r="ABC434" s="379"/>
      <c r="ABD434" s="379"/>
      <c r="ABE434" s="379"/>
      <c r="ABF434" s="379"/>
      <c r="ABG434" s="379"/>
      <c r="ABH434" s="379"/>
      <c r="ABI434" s="379"/>
      <c r="ABJ434" s="379"/>
      <c r="ABK434" s="379"/>
      <c r="ABL434" s="379"/>
      <c r="ABM434" s="379"/>
      <c r="ABN434" s="379"/>
      <c r="ABO434" s="379"/>
      <c r="ABP434" s="379"/>
      <c r="ABQ434" s="379"/>
      <c r="ABR434" s="379"/>
      <c r="ABS434" s="379"/>
      <c r="ABT434" s="379"/>
      <c r="ABU434" s="379"/>
      <c r="ABV434" s="379"/>
      <c r="ABW434" s="379"/>
      <c r="ABX434" s="379"/>
      <c r="ABY434" s="379"/>
      <c r="ABZ434" s="379"/>
      <c r="ACA434" s="379"/>
      <c r="ACB434" s="379"/>
      <c r="ACC434" s="379"/>
      <c r="ACD434" s="379"/>
      <c r="ACE434" s="379"/>
      <c r="ACF434" s="379"/>
      <c r="ACG434" s="379"/>
      <c r="ACH434" s="379"/>
      <c r="ACI434" s="379"/>
      <c r="ACJ434" s="379"/>
      <c r="ACK434" s="379"/>
      <c r="ACL434" s="379"/>
      <c r="ACM434" s="379"/>
      <c r="ACN434" s="379"/>
      <c r="ACO434" s="379"/>
      <c r="ACP434" s="379"/>
      <c r="ACQ434" s="379"/>
      <c r="ACR434" s="379"/>
      <c r="ACS434" s="379"/>
      <c r="ACT434" s="379"/>
      <c r="ACU434" s="379"/>
      <c r="ACV434" s="379"/>
      <c r="ACW434" s="379"/>
      <c r="ACX434" s="379"/>
      <c r="ACY434" s="379"/>
      <c r="ACZ434" s="379"/>
      <c r="ADA434" s="379"/>
      <c r="ADB434" s="379"/>
      <c r="ADC434" s="379"/>
      <c r="ADD434" s="379"/>
      <c r="ADE434" s="379"/>
      <c r="ADF434" s="379"/>
      <c r="ADG434" s="379"/>
      <c r="ADH434" s="379"/>
      <c r="ADI434" s="379"/>
      <c r="ADJ434" s="379"/>
      <c r="ADK434" s="379"/>
      <c r="ADL434" s="379"/>
      <c r="ADM434" s="379"/>
      <c r="ADN434" s="379"/>
      <c r="ADO434" s="379"/>
      <c r="ADP434" s="379"/>
      <c r="ADQ434" s="379"/>
      <c r="ADR434" s="379"/>
      <c r="ADS434" s="379"/>
      <c r="ADT434" s="379"/>
      <c r="ADU434" s="379"/>
      <c r="ADV434" s="379"/>
      <c r="ADW434" s="379"/>
      <c r="ADX434" s="379"/>
      <c r="ADY434" s="379"/>
      <c r="ADZ434" s="379"/>
      <c r="AEA434" s="379"/>
      <c r="AEB434" s="379"/>
      <c r="AEC434" s="379"/>
      <c r="AED434" s="379"/>
      <c r="AEE434" s="379"/>
      <c r="AEF434" s="379"/>
      <c r="AEG434" s="379"/>
      <c r="AEH434" s="379"/>
      <c r="AEI434" s="379"/>
      <c r="AEJ434" s="379"/>
      <c r="AEK434" s="379"/>
      <c r="AEL434" s="379"/>
      <c r="AEM434" s="379"/>
      <c r="AEN434" s="379"/>
      <c r="AEO434" s="379"/>
      <c r="AEP434" s="379"/>
      <c r="AEQ434" s="379"/>
      <c r="AER434" s="379"/>
      <c r="AES434" s="379"/>
      <c r="AET434" s="379"/>
      <c r="AEU434" s="379"/>
      <c r="AEV434" s="379"/>
      <c r="AEW434" s="379"/>
      <c r="AEX434" s="379"/>
      <c r="AEY434" s="379"/>
      <c r="AEZ434" s="379"/>
      <c r="AFA434" s="379"/>
      <c r="AFB434" s="379"/>
      <c r="AFC434" s="379"/>
      <c r="AFD434" s="379"/>
      <c r="AFE434" s="379"/>
      <c r="AFF434" s="379"/>
      <c r="AFG434" s="379"/>
      <c r="AFH434" s="379"/>
      <c r="AFI434" s="379"/>
      <c r="AFJ434" s="379"/>
      <c r="AFK434" s="379"/>
      <c r="AFL434" s="379"/>
      <c r="AFM434" s="379"/>
      <c r="AFN434" s="379"/>
      <c r="AFO434" s="379"/>
      <c r="AFP434" s="379"/>
      <c r="AFQ434" s="379"/>
      <c r="AFR434" s="379"/>
      <c r="AFS434" s="379"/>
      <c r="AFT434" s="379"/>
      <c r="AFU434" s="379"/>
      <c r="AFV434" s="379"/>
      <c r="AFW434" s="379"/>
      <c r="AFX434" s="379"/>
      <c r="AFY434" s="379"/>
      <c r="AFZ434" s="379"/>
      <c r="AGA434" s="379"/>
      <c r="AGB434" s="379"/>
      <c r="AGC434" s="379"/>
      <c r="AGD434" s="379"/>
      <c r="AGE434" s="379"/>
      <c r="AGF434" s="379"/>
      <c r="AGG434" s="379"/>
      <c r="AGH434" s="379"/>
      <c r="AGI434" s="379"/>
      <c r="AGJ434" s="379"/>
      <c r="AGK434" s="379"/>
      <c r="AGL434" s="379"/>
      <c r="AGM434" s="379"/>
      <c r="AGN434" s="379"/>
      <c r="AGO434" s="379"/>
      <c r="AGP434" s="379"/>
      <c r="AGQ434" s="379"/>
      <c r="AGR434" s="379"/>
      <c r="AGS434" s="379"/>
      <c r="AGT434" s="379"/>
      <c r="AGU434" s="379"/>
      <c r="AGV434" s="379"/>
      <c r="AGW434" s="379"/>
      <c r="AGX434" s="379"/>
      <c r="AGY434" s="379"/>
      <c r="AGZ434" s="379"/>
      <c r="AHA434" s="379"/>
      <c r="AHB434" s="379"/>
      <c r="AHC434" s="379"/>
      <c r="AHD434" s="379"/>
      <c r="AHE434" s="379"/>
      <c r="AHF434" s="379"/>
      <c r="AHG434" s="379"/>
      <c r="AHH434" s="379"/>
      <c r="AHI434" s="379"/>
      <c r="AHJ434" s="379"/>
      <c r="AHK434" s="379"/>
      <c r="AHL434" s="379"/>
      <c r="AHM434" s="379"/>
      <c r="AHN434" s="379"/>
      <c r="AHO434" s="379"/>
      <c r="AHP434" s="379"/>
      <c r="AHQ434" s="379"/>
      <c r="AHR434" s="379"/>
      <c r="AHS434" s="379"/>
      <c r="AHT434" s="379"/>
      <c r="AHU434" s="379"/>
      <c r="AHV434" s="379"/>
      <c r="AHW434" s="379"/>
      <c r="AHX434" s="379"/>
      <c r="AHY434" s="379"/>
      <c r="AHZ434" s="379"/>
      <c r="AIA434" s="379"/>
      <c r="AIB434" s="379"/>
      <c r="AIC434" s="379"/>
      <c r="AID434" s="379"/>
      <c r="AIE434" s="379"/>
      <c r="AIF434" s="379"/>
      <c r="AIG434" s="379"/>
      <c r="AIH434" s="379"/>
      <c r="AII434" s="379"/>
      <c r="AIJ434" s="379"/>
      <c r="AIK434" s="379"/>
      <c r="AIL434" s="379"/>
      <c r="AIM434" s="379"/>
      <c r="AIN434" s="379"/>
      <c r="AIO434" s="379"/>
      <c r="AIP434" s="379"/>
      <c r="AIQ434" s="379"/>
      <c r="AIR434" s="379"/>
      <c r="AIS434" s="379"/>
      <c r="AIT434" s="379"/>
      <c r="AIU434" s="379"/>
      <c r="AIV434" s="379"/>
      <c r="AIW434" s="379"/>
      <c r="AIX434" s="379"/>
      <c r="AIY434" s="379"/>
      <c r="AIZ434" s="379"/>
      <c r="AJA434" s="379"/>
      <c r="AJB434" s="379"/>
      <c r="AJC434" s="379"/>
      <c r="AJD434" s="379"/>
      <c r="AJE434" s="379"/>
      <c r="AJF434" s="379"/>
      <c r="AJG434" s="379"/>
      <c r="AJH434" s="379"/>
      <c r="AJI434" s="379"/>
      <c r="AJJ434" s="379"/>
      <c r="AJK434" s="379"/>
      <c r="AJL434" s="379"/>
      <c r="AJM434" s="379"/>
      <c r="AJN434" s="379"/>
      <c r="AJO434" s="379"/>
      <c r="AJP434" s="379"/>
      <c r="AJQ434" s="379"/>
      <c r="AJR434" s="379"/>
      <c r="AJS434" s="379"/>
      <c r="AJT434" s="379"/>
      <c r="AJU434" s="379"/>
      <c r="AJV434" s="379"/>
      <c r="AJW434" s="379"/>
      <c r="AJX434" s="379"/>
      <c r="AJY434" s="379"/>
      <c r="AJZ434" s="379"/>
      <c r="AKA434" s="379"/>
      <c r="AKB434" s="379"/>
      <c r="AKC434" s="379"/>
      <c r="AKD434" s="379"/>
      <c r="AKE434" s="379"/>
      <c r="AKF434" s="379"/>
      <c r="AKG434" s="379"/>
      <c r="AKH434" s="379"/>
      <c r="AKI434" s="379"/>
      <c r="AKJ434" s="379"/>
      <c r="AKK434" s="379"/>
      <c r="AKL434" s="379"/>
      <c r="AKM434" s="379"/>
      <c r="AKN434" s="379"/>
      <c r="AKO434" s="379"/>
      <c r="AKP434" s="379"/>
      <c r="AKQ434" s="379"/>
      <c r="AKR434" s="379"/>
      <c r="AKS434" s="379"/>
      <c r="AKT434" s="379"/>
      <c r="AKU434" s="379"/>
      <c r="AKV434" s="379"/>
      <c r="AKW434" s="379"/>
      <c r="AKX434" s="379"/>
      <c r="AKY434" s="379"/>
      <c r="AKZ434" s="379"/>
      <c r="ALA434" s="379"/>
      <c r="ALB434" s="379"/>
      <c r="ALC434" s="379"/>
      <c r="ALD434" s="379"/>
      <c r="ALE434" s="379"/>
      <c r="ALF434" s="379"/>
      <c r="ALG434" s="379"/>
      <c r="ALH434" s="379"/>
      <c r="ALI434" s="379"/>
      <c r="ALJ434" s="379"/>
      <c r="ALK434" s="379"/>
      <c r="ALL434" s="379"/>
      <c r="ALM434" s="379"/>
      <c r="ALN434" s="379"/>
      <c r="ALO434" s="379"/>
      <c r="ALP434" s="379"/>
      <c r="ALQ434" s="379"/>
      <c r="ALR434" s="379"/>
      <c r="ALS434" s="379"/>
      <c r="ALT434" s="379"/>
      <c r="ALU434" s="379"/>
      <c r="ALV434" s="379"/>
      <c r="ALW434" s="379"/>
      <c r="ALX434" s="379"/>
      <c r="ALY434" s="379"/>
      <c r="ALZ434" s="379"/>
      <c r="AMA434" s="379"/>
      <c r="AMB434" s="379"/>
      <c r="AMC434" s="379"/>
      <c r="AMD434" s="379"/>
      <c r="AME434" s="379"/>
      <c r="AMF434" s="379"/>
      <c r="AMG434" s="379"/>
      <c r="AMH434" s="379"/>
      <c r="AMI434" s="379"/>
      <c r="AMJ434" s="379"/>
      <c r="AMK434" s="379"/>
      <c r="AML434" s="379"/>
      <c r="AMM434" s="379"/>
      <c r="AMN434" s="379"/>
      <c r="AMO434" s="379"/>
      <c r="AMP434" s="379"/>
      <c r="AMQ434" s="379"/>
      <c r="AMR434" s="379"/>
      <c r="AMS434" s="379"/>
      <c r="AMT434" s="379"/>
      <c r="AMU434" s="379"/>
      <c r="AMV434" s="379"/>
      <c r="AMW434" s="379"/>
      <c r="AMX434" s="379"/>
      <c r="AMY434" s="379"/>
      <c r="AMZ434" s="379"/>
      <c r="ANA434" s="379"/>
      <c r="ANB434" s="379"/>
      <c r="ANC434" s="379"/>
      <c r="AND434" s="379"/>
      <c r="ANE434" s="379"/>
      <c r="ANF434" s="379"/>
      <c r="ANG434" s="379"/>
      <c r="ANH434" s="379"/>
    </row>
    <row r="435" spans="1:1048" ht="14.4" thickBot="1" x14ac:dyDescent="0.3">
      <c r="A435" s="364" t="s">
        <v>16</v>
      </c>
      <c r="B435" s="365">
        <f>SUM(B404:B434)</f>
        <v>37.799999999999997</v>
      </c>
      <c r="C435" s="365">
        <f>SUM(C404:C434)</f>
        <v>5.3259999999999987</v>
      </c>
      <c r="D435" s="366">
        <f>SUM(D404:D434)</f>
        <v>1.9800000000000002</v>
      </c>
      <c r="E435" s="366">
        <f>SUM(E404:E434)</f>
        <v>2.415</v>
      </c>
      <c r="F435" s="367" t="s">
        <v>17</v>
      </c>
      <c r="G435" s="368">
        <f>SUM(G404:G434)</f>
        <v>60.500000000000014</v>
      </c>
      <c r="H435" s="368">
        <f>SUM(H404:H434)</f>
        <v>6.3159999999999998</v>
      </c>
      <c r="I435" s="368">
        <f>SUM(I404:I434)</f>
        <v>5.6499999999999995</v>
      </c>
      <c r="J435" s="368">
        <f>SUM(J404:J434)</f>
        <v>4.8869999999999996</v>
      </c>
      <c r="K435" s="364" t="s">
        <v>18</v>
      </c>
      <c r="L435" s="365">
        <f>SUM(L404:L434)</f>
        <v>104.39999999999999</v>
      </c>
      <c r="M435" s="365">
        <f t="shared" ref="M435:O435" si="6">SUM(M404:M434)</f>
        <v>5.6819999999999995</v>
      </c>
      <c r="N435" s="365">
        <f t="shared" si="6"/>
        <v>6.0530000000000008</v>
      </c>
      <c r="O435" s="365">
        <f t="shared" si="6"/>
        <v>5.2490000000000006</v>
      </c>
      <c r="P435" s="367" t="s">
        <v>19</v>
      </c>
      <c r="Q435" s="368">
        <f>SUM(Q404:Q434)</f>
        <v>138.6</v>
      </c>
      <c r="R435" s="368">
        <f t="shared" ref="R435:T435" si="7">SUM(R404:R434)</f>
        <v>19.624999999999996</v>
      </c>
      <c r="S435" s="368">
        <f t="shared" si="7"/>
        <v>11.654000000000002</v>
      </c>
      <c r="T435" s="368">
        <f t="shared" si="7"/>
        <v>6.424999999999998</v>
      </c>
      <c r="U435" s="478" t="s">
        <v>20</v>
      </c>
      <c r="V435" s="365">
        <f>SUM(V404:V434)</f>
        <v>187.39999999999998</v>
      </c>
      <c r="W435" s="365">
        <f>SUM(W404:W434)</f>
        <v>122.467</v>
      </c>
      <c r="X435" s="533">
        <f t="shared" ref="X435:Y435" si="8">SUM(X404:X434)</f>
        <v>6.5759999999999978</v>
      </c>
      <c r="Y435" s="569">
        <f t="shared" si="8"/>
        <v>4.5329999999999995</v>
      </c>
      <c r="Z435" s="94" t="s">
        <v>21</v>
      </c>
      <c r="AA435" s="95">
        <f>SUM(AA404:AA434)</f>
        <v>50.600000000000009</v>
      </c>
      <c r="AB435" s="95">
        <f t="shared" ref="AB435:AD435" si="9">SUM(AB404:AB434)</f>
        <v>44.793999999999997</v>
      </c>
      <c r="AC435" s="95">
        <f t="shared" si="9"/>
        <v>20.231999999999999</v>
      </c>
      <c r="AD435" s="95">
        <f t="shared" si="9"/>
        <v>22.714999999999996</v>
      </c>
      <c r="AE435" s="478" t="s">
        <v>22</v>
      </c>
      <c r="AF435" s="365">
        <f>SUM(AF404:AF434)</f>
        <v>2.9</v>
      </c>
      <c r="AG435" s="365">
        <f t="shared" ref="AG435:AI435" si="10">SUM(AG404:AG434)</f>
        <v>15.205</v>
      </c>
      <c r="AH435" s="365">
        <f t="shared" si="10"/>
        <v>5.7320000000000002</v>
      </c>
      <c r="AI435" s="365">
        <f t="shared" si="10"/>
        <v>6.3019999999999996</v>
      </c>
      <c r="AJ435" s="367" t="s">
        <v>23</v>
      </c>
      <c r="AK435" s="368">
        <f>SUM(AK404:AK434)</f>
        <v>0</v>
      </c>
      <c r="AL435" s="368">
        <f t="shared" ref="AL435:AN435" si="11">SUM(AL404:AL434)</f>
        <v>0</v>
      </c>
      <c r="AM435" s="368">
        <f t="shared" si="11"/>
        <v>0</v>
      </c>
      <c r="AN435" s="368">
        <f t="shared" si="11"/>
        <v>0</v>
      </c>
      <c r="AO435" s="364" t="s">
        <v>24</v>
      </c>
      <c r="AP435" s="365">
        <f>SUM(AP404:AP434)</f>
        <v>0</v>
      </c>
      <c r="AQ435" s="365">
        <f t="shared" ref="AQ435:AS435" si="12">SUM(AQ404:AQ434)</f>
        <v>0</v>
      </c>
      <c r="AR435" s="365">
        <f t="shared" si="12"/>
        <v>0</v>
      </c>
      <c r="AS435" s="365">
        <f t="shared" si="12"/>
        <v>0</v>
      </c>
      <c r="AT435" s="94" t="s">
        <v>25</v>
      </c>
      <c r="AU435" s="95">
        <f>SUM(AU404:AU434)</f>
        <v>0</v>
      </c>
      <c r="AV435" s="95">
        <f t="shared" ref="AV435:AX435" si="13">SUM(AV404:AV434)</f>
        <v>0</v>
      </c>
      <c r="AW435" s="95">
        <f t="shared" si="13"/>
        <v>0</v>
      </c>
      <c r="AX435" s="288">
        <f t="shared" si="13"/>
        <v>0</v>
      </c>
      <c r="AY435" s="628" t="s">
        <v>26</v>
      </c>
      <c r="AZ435" s="629">
        <f>SUM(AZ404:AZ434)</f>
        <v>0</v>
      </c>
      <c r="BA435" s="629">
        <f t="shared" ref="BA435:BC435" si="14">SUM(BA404:BA434)</f>
        <v>0</v>
      </c>
      <c r="BB435" s="629">
        <f t="shared" si="14"/>
        <v>0</v>
      </c>
      <c r="BC435" s="629">
        <f t="shared" si="14"/>
        <v>0</v>
      </c>
      <c r="BD435" s="94" t="s">
        <v>27</v>
      </c>
      <c r="BE435" s="288">
        <f>SUM(BE404:BE434)</f>
        <v>0</v>
      </c>
      <c r="BF435" s="288">
        <f t="shared" ref="BF435:BH435" si="15">SUM(BF404:BF434)</f>
        <v>0</v>
      </c>
      <c r="BG435" s="288">
        <f t="shared" si="15"/>
        <v>0</v>
      </c>
      <c r="BH435" s="96">
        <f t="shared" si="15"/>
        <v>0</v>
      </c>
      <c r="BL435" s="284"/>
      <c r="AMY435" s="2"/>
      <c r="AMZ435" s="2"/>
      <c r="ANA435" s="2"/>
      <c r="ANB435" s="2"/>
      <c r="ANC435" s="2"/>
      <c r="AND435" s="2"/>
      <c r="ANE435" s="2"/>
      <c r="ANF435" s="2"/>
      <c r="ANG435" s="2"/>
      <c r="ANH435" s="2"/>
    </row>
    <row r="436" spans="1:1048" x14ac:dyDescent="0.25">
      <c r="E436" s="642">
        <f>ROUND(E435/31,2)</f>
        <v>0.08</v>
      </c>
      <c r="J436" s="642">
        <f>ROUND(J435/30,2)</f>
        <v>0.16</v>
      </c>
      <c r="M436" s="178"/>
      <c r="O436" s="642">
        <f>ROUND(O435/31,2)</f>
        <v>0.17</v>
      </c>
      <c r="T436" s="642">
        <f>ROUND(T435/31,2)</f>
        <v>0.21</v>
      </c>
      <c r="Y436" s="776">
        <f>ROUND(Y435/28,2)</f>
        <v>0.16</v>
      </c>
      <c r="AD436" s="642">
        <f>ROUND(AD435/31,2)</f>
        <v>0.73</v>
      </c>
      <c r="AP436" s="2"/>
      <c r="AQ436" s="2"/>
      <c r="AR436" s="2"/>
      <c r="AS436" s="2"/>
      <c r="AU436" s="284"/>
      <c r="AV436" s="284"/>
      <c r="AW436" s="284"/>
      <c r="AY436" s="2"/>
      <c r="AMW436"/>
      <c r="AMX436"/>
    </row>
    <row r="437" spans="1:1048" ht="14.4" thickBot="1" x14ac:dyDescent="0.3">
      <c r="M437" s="178"/>
      <c r="AP437" s="2"/>
      <c r="AQ437" s="2"/>
      <c r="AR437" s="2"/>
      <c r="AS437" s="2"/>
      <c r="AU437" s="284"/>
      <c r="AV437" s="284"/>
      <c r="AW437" s="284"/>
      <c r="AY437" s="2"/>
      <c r="AMW437"/>
      <c r="AMX437"/>
    </row>
    <row r="438" spans="1:1048" ht="30" thickBot="1" x14ac:dyDescent="0.3">
      <c r="A438" s="397"/>
      <c r="B438" s="398" t="s">
        <v>14</v>
      </c>
      <c r="C438" s="398" t="s">
        <v>15</v>
      </c>
      <c r="D438" s="552" t="s">
        <v>44</v>
      </c>
      <c r="E438" s="558" t="s">
        <v>28</v>
      </c>
      <c r="F438" s="419" t="s">
        <v>142</v>
      </c>
      <c r="G438" s="399" t="s">
        <v>29</v>
      </c>
      <c r="H438" s="400" t="s">
        <v>141</v>
      </c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Y438" s="2"/>
      <c r="AJY438"/>
      <c r="AJZ438"/>
      <c r="AKA438"/>
      <c r="AKB438"/>
      <c r="AKC438"/>
      <c r="AKD438"/>
      <c r="AKE438"/>
      <c r="AKF438"/>
      <c r="AKG438"/>
      <c r="AKH438"/>
      <c r="AKI438"/>
      <c r="AKJ438"/>
      <c r="AKK438"/>
      <c r="AKL438"/>
      <c r="AKM438"/>
      <c r="AKN438"/>
      <c r="AKO438"/>
      <c r="AKP438"/>
      <c r="AKQ438"/>
      <c r="AKR438"/>
      <c r="AKS438"/>
      <c r="AKT438"/>
      <c r="AKU438"/>
      <c r="AKV438"/>
      <c r="AKW438"/>
      <c r="AKX438"/>
      <c r="AKY438"/>
      <c r="AKZ438"/>
      <c r="ALA438"/>
      <c r="ALB438"/>
      <c r="ALC438"/>
      <c r="ALD438"/>
      <c r="ALE438"/>
      <c r="ALF438"/>
      <c r="ALG438"/>
      <c r="ALH438"/>
      <c r="ALI438"/>
      <c r="ALJ438"/>
      <c r="ALK438"/>
      <c r="ALL438"/>
      <c r="ALM438"/>
      <c r="ALN438"/>
      <c r="ALO438"/>
      <c r="ALP438"/>
      <c r="ALQ438"/>
      <c r="ALR438"/>
      <c r="ALS438"/>
      <c r="ALT438"/>
      <c r="ALU438"/>
      <c r="ALV438"/>
      <c r="ALW438"/>
      <c r="ALX438"/>
      <c r="ALY438"/>
      <c r="ALZ438"/>
      <c r="AMA438"/>
      <c r="AMB438"/>
      <c r="AMC438"/>
      <c r="AMD438"/>
      <c r="AME438"/>
      <c r="AMF438"/>
      <c r="AMG438"/>
      <c r="AMH438"/>
      <c r="AMI438"/>
      <c r="AMJ438"/>
      <c r="AMK438"/>
      <c r="AML438"/>
      <c r="AMM438"/>
      <c r="AMN438"/>
      <c r="AMO438"/>
      <c r="AMP438"/>
      <c r="AMQ438"/>
      <c r="AMR438"/>
      <c r="AMS438"/>
      <c r="AMT438"/>
      <c r="AMU438"/>
      <c r="AMV438"/>
      <c r="AMW438"/>
      <c r="AMX438"/>
    </row>
    <row r="439" spans="1:1048" thickBot="1" x14ac:dyDescent="0.3">
      <c r="A439" s="420" t="s">
        <v>16</v>
      </c>
      <c r="B439" s="370">
        <f>B435</f>
        <v>37.799999999999997</v>
      </c>
      <c r="C439" s="370">
        <f>C435</f>
        <v>5.3259999999999987</v>
      </c>
      <c r="D439" s="553">
        <f>D435</f>
        <v>1.9800000000000002</v>
      </c>
      <c r="E439" s="559">
        <f>MAX(B404:B434)</f>
        <v>15.7</v>
      </c>
      <c r="F439" s="396">
        <f>AVERAGE(B439:B450)</f>
        <v>83.171428571428564</v>
      </c>
      <c r="G439" s="396">
        <f>AVERAGE(C439:C450)</f>
        <v>31.344999999999999</v>
      </c>
      <c r="H439" s="396">
        <f>AVERAGE(D439:D450)</f>
        <v>8.2681428571428572</v>
      </c>
      <c r="J439" s="395"/>
      <c r="O439" s="18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Y439" s="2"/>
      <c r="AJH439"/>
      <c r="AJI439"/>
      <c r="AJJ439"/>
      <c r="AJK439"/>
      <c r="AJL439"/>
      <c r="AJM439"/>
      <c r="AJN439"/>
      <c r="AJO439"/>
      <c r="AJP439"/>
      <c r="AJQ439"/>
      <c r="AJR439"/>
      <c r="AJS439"/>
      <c r="AJT439"/>
      <c r="AJU439"/>
      <c r="AJV439"/>
      <c r="AJW439"/>
      <c r="AJX439"/>
      <c r="AJY439"/>
      <c r="AJZ439"/>
      <c r="AKA439"/>
      <c r="AKB439"/>
      <c r="AKC439"/>
      <c r="AKD439"/>
      <c r="AKE439"/>
      <c r="AKF439"/>
      <c r="AKG439"/>
      <c r="AKH439"/>
      <c r="AKI439"/>
      <c r="AKJ439"/>
      <c r="AKK439"/>
      <c r="AKL439"/>
      <c r="AKM439"/>
      <c r="AKN439"/>
      <c r="AKO439"/>
      <c r="AKP439"/>
      <c r="AKQ439"/>
      <c r="AKR439"/>
      <c r="AKS439"/>
      <c r="AKT439"/>
      <c r="AKU439"/>
      <c r="AKV439"/>
      <c r="AKW439"/>
      <c r="AKX439"/>
      <c r="AKY439"/>
      <c r="AKZ439"/>
      <c r="ALA439"/>
      <c r="ALB439"/>
      <c r="ALC439"/>
      <c r="ALD439"/>
      <c r="ALE439"/>
      <c r="ALF439"/>
      <c r="ALG439"/>
      <c r="ALH439"/>
      <c r="ALI439"/>
      <c r="ALJ439"/>
      <c r="ALK439"/>
      <c r="ALL439"/>
      <c r="ALM439"/>
      <c r="ALN439"/>
      <c r="ALO439"/>
      <c r="ALP439"/>
      <c r="ALQ439"/>
      <c r="ALR439"/>
      <c r="ALS439"/>
      <c r="ALT439"/>
      <c r="ALU439"/>
      <c r="ALV439"/>
      <c r="ALW439"/>
      <c r="ALX439"/>
      <c r="ALY439"/>
      <c r="ALZ439"/>
      <c r="AMA439"/>
      <c r="AMB439"/>
      <c r="AMC439"/>
      <c r="AMD439"/>
      <c r="AME439"/>
      <c r="AMF439"/>
      <c r="AMG439"/>
      <c r="AMH439"/>
      <c r="AMI439"/>
      <c r="AMJ439"/>
      <c r="AMK439"/>
      <c r="AML439"/>
      <c r="AMM439"/>
      <c r="AMN439"/>
      <c r="AMO439"/>
      <c r="AMP439"/>
      <c r="AMQ439"/>
      <c r="AMR439"/>
      <c r="AMS439"/>
      <c r="AMT439"/>
      <c r="AMU439"/>
      <c r="AMV439"/>
      <c r="AMW439"/>
      <c r="AMX439"/>
    </row>
    <row r="440" spans="1:1048" ht="13.2" x14ac:dyDescent="0.25">
      <c r="A440" s="421" t="s">
        <v>17</v>
      </c>
      <c r="B440" s="105">
        <f>G435</f>
        <v>60.500000000000014</v>
      </c>
      <c r="C440" s="370">
        <f>H435</f>
        <v>6.3159999999999998</v>
      </c>
      <c r="D440" s="554">
        <f>I435</f>
        <v>5.6499999999999995</v>
      </c>
      <c r="E440" s="560">
        <f>MAX(G404:G433)</f>
        <v>16.8</v>
      </c>
      <c r="I440" s="395"/>
      <c r="N440" s="183"/>
      <c r="O440" s="18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Y440" s="2"/>
      <c r="AJP440"/>
      <c r="AJQ440"/>
      <c r="AJR440"/>
      <c r="AJS440"/>
      <c r="AJT440"/>
      <c r="AJU440"/>
      <c r="AJV440"/>
      <c r="AJW440"/>
      <c r="AJX440"/>
      <c r="AJY440"/>
      <c r="AJZ440"/>
      <c r="AKA440"/>
      <c r="AKB440"/>
      <c r="AKC440"/>
      <c r="AKD440"/>
      <c r="AKE440"/>
      <c r="AKF440"/>
      <c r="AKG440"/>
      <c r="AKH440"/>
      <c r="AKI440"/>
      <c r="AKJ440"/>
      <c r="AKK440"/>
      <c r="AKL440"/>
      <c r="AKM440"/>
      <c r="AKN440"/>
      <c r="AKO440"/>
      <c r="AKP440"/>
      <c r="AKQ440"/>
      <c r="AKR440"/>
      <c r="AKS440"/>
      <c r="AKT440"/>
      <c r="AKU440"/>
      <c r="AKV440"/>
      <c r="AKW440"/>
      <c r="AKX440"/>
      <c r="AKY440"/>
      <c r="AKZ440"/>
      <c r="ALA440"/>
      <c r="ALB440"/>
      <c r="ALC440"/>
      <c r="ALD440"/>
      <c r="ALE440"/>
      <c r="ALF440"/>
      <c r="ALG440"/>
      <c r="ALH440"/>
      <c r="ALI440"/>
      <c r="ALJ440"/>
      <c r="ALK440"/>
      <c r="ALL440"/>
      <c r="ALM440"/>
      <c r="ALN440"/>
      <c r="ALO440"/>
      <c r="ALP440"/>
      <c r="ALQ440"/>
      <c r="ALR440"/>
      <c r="ALS440"/>
      <c r="ALT440"/>
      <c r="ALU440"/>
      <c r="ALV440"/>
      <c r="ALW440"/>
      <c r="ALX440"/>
      <c r="ALY440"/>
      <c r="ALZ440"/>
      <c r="AMA440"/>
      <c r="AMB440"/>
      <c r="AMC440"/>
      <c r="AMD440"/>
      <c r="AME440"/>
      <c r="AMF440"/>
      <c r="AMG440"/>
      <c r="AMH440"/>
      <c r="AMI440"/>
      <c r="AMJ440"/>
      <c r="AMK440"/>
      <c r="AML440"/>
      <c r="AMM440"/>
      <c r="AMN440"/>
      <c r="AMO440"/>
      <c r="AMP440"/>
      <c r="AMQ440"/>
      <c r="AMR440"/>
      <c r="AMS440"/>
      <c r="AMT440"/>
      <c r="AMU440"/>
      <c r="AMV440"/>
      <c r="AMW440"/>
      <c r="AMX440"/>
    </row>
    <row r="441" spans="1:1048" ht="13.2" x14ac:dyDescent="0.25">
      <c r="A441" s="422" t="s">
        <v>18</v>
      </c>
      <c r="B441" s="105">
        <f>L435</f>
        <v>104.39999999999999</v>
      </c>
      <c r="C441" s="105">
        <f>M435</f>
        <v>5.6819999999999995</v>
      </c>
      <c r="D441" s="555">
        <f>N435</f>
        <v>6.0530000000000008</v>
      </c>
      <c r="E441" s="560">
        <f>MAX(L404:L434)</f>
        <v>32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Y441" s="2"/>
      <c r="AKG441"/>
      <c r="AKH441"/>
      <c r="AKI441"/>
      <c r="AKJ441"/>
      <c r="AKK441"/>
      <c r="AKL441"/>
      <c r="AKM441"/>
      <c r="AKN441"/>
      <c r="AKO441"/>
      <c r="AKP441"/>
      <c r="AKQ441"/>
      <c r="AKR441"/>
      <c r="AKS441"/>
      <c r="AKT441"/>
      <c r="AKU441"/>
      <c r="AKV441"/>
      <c r="AKW441"/>
      <c r="AKX441"/>
      <c r="AKY441"/>
      <c r="AKZ441"/>
      <c r="ALA441"/>
      <c r="ALB441"/>
      <c r="ALC441"/>
      <c r="ALD441"/>
      <c r="ALE441"/>
      <c r="ALF441"/>
      <c r="ALG441"/>
      <c r="ALH441"/>
      <c r="ALI441"/>
      <c r="ALJ441"/>
      <c r="ALK441"/>
      <c r="ALL441"/>
      <c r="ALM441"/>
      <c r="ALN441"/>
      <c r="ALO441"/>
      <c r="ALP441"/>
      <c r="ALQ441"/>
      <c r="ALR441"/>
      <c r="ALS441"/>
      <c r="ALT441"/>
      <c r="ALU441"/>
      <c r="ALV441"/>
      <c r="ALW441"/>
      <c r="ALX441"/>
      <c r="ALY441"/>
      <c r="ALZ441"/>
      <c r="AMA441"/>
      <c r="AMB441"/>
      <c r="AMC441"/>
      <c r="AMD441"/>
      <c r="AME441"/>
      <c r="AMF441"/>
      <c r="AMG441"/>
      <c r="AMH441"/>
      <c r="AMI441"/>
      <c r="AMJ441"/>
      <c r="AMK441"/>
      <c r="AML441"/>
      <c r="AMM441"/>
      <c r="AMN441"/>
      <c r="AMO441"/>
      <c r="AMP441"/>
      <c r="AMQ441"/>
      <c r="AMR441"/>
      <c r="AMS441"/>
      <c r="AMT441"/>
      <c r="AMU441"/>
      <c r="AMV441"/>
      <c r="AMW441"/>
      <c r="AMX441"/>
    </row>
    <row r="442" spans="1:1048" x14ac:dyDescent="0.25">
      <c r="A442" s="421" t="s">
        <v>19</v>
      </c>
      <c r="B442" s="105">
        <f>Q435</f>
        <v>138.6</v>
      </c>
      <c r="C442" s="105">
        <f>R435</f>
        <v>19.624999999999996</v>
      </c>
      <c r="D442" s="555">
        <f>S435</f>
        <v>11.654000000000002</v>
      </c>
      <c r="E442" s="560">
        <f>MAX(Q404:Q434)</f>
        <v>21.8</v>
      </c>
      <c r="H442" s="184"/>
      <c r="I442" s="185"/>
      <c r="J442" s="2"/>
      <c r="K442" s="2"/>
      <c r="L442" s="2"/>
      <c r="M442" s="28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Y442" s="2"/>
      <c r="AKD442"/>
      <c r="AKE442"/>
      <c r="AKF442"/>
      <c r="AKG442"/>
      <c r="AKH442"/>
      <c r="AKI442"/>
      <c r="AKJ442"/>
      <c r="AKK442"/>
      <c r="AKL442"/>
      <c r="AKM442"/>
      <c r="AKN442"/>
      <c r="AKO442"/>
      <c r="AKP442"/>
      <c r="AKQ442"/>
      <c r="AKR442"/>
      <c r="AKS442"/>
      <c r="AKT442"/>
      <c r="AKU442"/>
      <c r="AKV442"/>
      <c r="AKW442"/>
      <c r="AKX442"/>
      <c r="AKY442"/>
      <c r="AKZ442"/>
      <c r="ALA442"/>
      <c r="ALB442"/>
      <c r="ALC442"/>
      <c r="ALD442"/>
      <c r="ALE442"/>
      <c r="ALF442"/>
      <c r="ALG442"/>
      <c r="ALH442"/>
      <c r="ALI442"/>
      <c r="ALJ442"/>
      <c r="ALK442"/>
      <c r="ALL442"/>
      <c r="ALM442"/>
      <c r="ALN442"/>
      <c r="ALO442"/>
      <c r="ALP442"/>
      <c r="ALQ442"/>
      <c r="ALR442"/>
      <c r="ALS442"/>
      <c r="ALT442"/>
      <c r="ALU442"/>
      <c r="ALV442"/>
      <c r="ALW442"/>
      <c r="ALX442"/>
      <c r="ALY442"/>
      <c r="ALZ442"/>
      <c r="AMA442"/>
      <c r="AMB442"/>
      <c r="AMC442"/>
      <c r="AMD442"/>
      <c r="AME442"/>
      <c r="AMF442"/>
      <c r="AMG442"/>
      <c r="AMH442"/>
      <c r="AMI442"/>
      <c r="AMJ442"/>
      <c r="AMK442"/>
      <c r="AML442"/>
      <c r="AMM442"/>
      <c r="AMN442"/>
      <c r="AMO442"/>
      <c r="AMP442"/>
      <c r="AMQ442"/>
      <c r="AMR442"/>
      <c r="AMS442"/>
      <c r="AMT442"/>
      <c r="AMU442"/>
      <c r="AMV442"/>
      <c r="AMW442"/>
      <c r="AMX442"/>
    </row>
    <row r="443" spans="1:1048" ht="13.2" x14ac:dyDescent="0.25">
      <c r="A443" s="422" t="s">
        <v>20</v>
      </c>
      <c r="B443" s="105">
        <f>V435</f>
        <v>187.39999999999998</v>
      </c>
      <c r="C443" s="105">
        <f>W435</f>
        <v>122.467</v>
      </c>
      <c r="D443" s="555">
        <f>X435</f>
        <v>6.5759999999999978</v>
      </c>
      <c r="E443" s="560">
        <f>MAX(V405:V434)</f>
        <v>59.6</v>
      </c>
      <c r="J443" s="184"/>
      <c r="K443" s="185"/>
      <c r="L443" s="184"/>
      <c r="M443" s="18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Y443" s="2"/>
      <c r="AKK443"/>
      <c r="AKL443"/>
      <c r="AKM443"/>
      <c r="AKN443"/>
      <c r="AKO443"/>
      <c r="AKP443"/>
      <c r="AKQ443"/>
      <c r="AKR443"/>
      <c r="AKS443"/>
      <c r="AKT443"/>
      <c r="AKU443"/>
      <c r="AKV443"/>
      <c r="AKW443"/>
      <c r="AKX443"/>
      <c r="AKY443"/>
      <c r="AKZ443"/>
      <c r="ALA443"/>
      <c r="ALB443"/>
      <c r="ALC443"/>
      <c r="ALD443"/>
      <c r="ALE443"/>
      <c r="ALF443"/>
      <c r="ALG443"/>
      <c r="ALH443"/>
      <c r="ALI443"/>
      <c r="ALJ443"/>
      <c r="ALK443"/>
      <c r="ALL443"/>
      <c r="ALM443"/>
      <c r="ALN443"/>
      <c r="ALO443"/>
      <c r="ALP443"/>
      <c r="ALQ443"/>
      <c r="ALR443"/>
      <c r="ALS443"/>
      <c r="ALT443"/>
      <c r="ALU443"/>
      <c r="ALV443"/>
      <c r="ALW443"/>
      <c r="ALX443"/>
      <c r="ALY443"/>
      <c r="ALZ443"/>
      <c r="AMA443"/>
      <c r="AMB443"/>
      <c r="AMC443"/>
      <c r="AMD443"/>
      <c r="AME443"/>
      <c r="AMF443"/>
      <c r="AMG443"/>
      <c r="AMH443"/>
      <c r="AMI443"/>
      <c r="AMJ443"/>
      <c r="AMK443"/>
      <c r="AML443"/>
      <c r="AMM443"/>
      <c r="AMN443"/>
      <c r="AMO443"/>
      <c r="AMP443"/>
      <c r="AMQ443"/>
      <c r="AMR443"/>
      <c r="AMS443"/>
      <c r="AMT443"/>
      <c r="AMU443"/>
      <c r="AMV443"/>
      <c r="AMW443"/>
      <c r="AMX443"/>
    </row>
    <row r="444" spans="1:1048" ht="13.2" x14ac:dyDescent="0.25">
      <c r="A444" s="421" t="s">
        <v>21</v>
      </c>
      <c r="B444" s="105">
        <f>AA435</f>
        <v>50.600000000000009</v>
      </c>
      <c r="C444" s="105">
        <f>AB435</f>
        <v>44.793999999999997</v>
      </c>
      <c r="D444" s="105">
        <f>AC435</f>
        <v>20.231999999999999</v>
      </c>
      <c r="E444" s="560">
        <f>MAX(AA404:AA434)</f>
        <v>19.2</v>
      </c>
      <c r="P444" s="2"/>
      <c r="Q444" s="2"/>
      <c r="R444" s="2"/>
      <c r="S444" s="2"/>
      <c r="T444" s="2"/>
      <c r="U444" s="564"/>
      <c r="V444" s="565"/>
      <c r="W444" s="565"/>
      <c r="X444" s="565"/>
      <c r="Y444" s="565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Y444" s="2"/>
      <c r="ALH444"/>
      <c r="ALI444"/>
      <c r="ALJ444"/>
      <c r="ALK444"/>
      <c r="ALL444"/>
      <c r="ALM444"/>
      <c r="ALN444"/>
      <c r="ALO444"/>
      <c r="ALP444"/>
      <c r="ALQ444"/>
      <c r="ALR444"/>
      <c r="ALS444"/>
      <c r="ALT444"/>
      <c r="ALU444"/>
      <c r="ALV444"/>
      <c r="ALW444"/>
      <c r="ALX444"/>
      <c r="ALY444"/>
      <c r="ALZ444"/>
      <c r="AMA444"/>
      <c r="AMB444"/>
      <c r="AMC444"/>
      <c r="AMD444"/>
      <c r="AME444"/>
      <c r="AMF444"/>
      <c r="AMG444"/>
      <c r="AMH444"/>
      <c r="AMI444"/>
      <c r="AMJ444"/>
      <c r="AMK444"/>
      <c r="AML444"/>
      <c r="AMM444"/>
      <c r="AMN444"/>
      <c r="AMO444"/>
      <c r="AMP444"/>
      <c r="AMQ444"/>
      <c r="AMR444"/>
      <c r="AMS444"/>
      <c r="AMT444"/>
      <c r="AMU444"/>
      <c r="AMV444"/>
      <c r="AMW444"/>
      <c r="AMX444"/>
    </row>
    <row r="445" spans="1:1048" ht="13.2" x14ac:dyDescent="0.25">
      <c r="A445" s="422" t="s">
        <v>22</v>
      </c>
      <c r="B445" s="105">
        <f>AF435</f>
        <v>2.9</v>
      </c>
      <c r="C445" s="105">
        <f t="shared" ref="C445:D445" si="16">AG435</f>
        <v>15.205</v>
      </c>
      <c r="D445" s="105">
        <f t="shared" si="16"/>
        <v>5.7320000000000002</v>
      </c>
      <c r="E445" s="560">
        <f>MAX(AF404:AF433)</f>
        <v>2.5</v>
      </c>
      <c r="P445" s="2"/>
      <c r="Q445" s="2"/>
      <c r="R445" s="2"/>
      <c r="S445" s="2"/>
      <c r="T445" s="2"/>
      <c r="U445" s="564"/>
      <c r="V445" s="565"/>
      <c r="W445" s="565"/>
      <c r="X445" s="565"/>
      <c r="Y445" s="565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Y445" s="2"/>
      <c r="ALM445"/>
      <c r="ALN445"/>
      <c r="ALO445"/>
      <c r="ALP445"/>
      <c r="ALQ445"/>
      <c r="ALR445"/>
      <c r="ALS445"/>
      <c r="ALT445"/>
      <c r="ALU445"/>
      <c r="ALV445"/>
      <c r="ALW445"/>
      <c r="ALX445"/>
      <c r="ALY445"/>
      <c r="ALZ445"/>
      <c r="AMA445"/>
      <c r="AMB445"/>
      <c r="AMC445"/>
      <c r="AMD445"/>
      <c r="AME445"/>
      <c r="AMF445"/>
      <c r="AMG445"/>
      <c r="AMH445"/>
      <c r="AMI445"/>
      <c r="AMJ445"/>
      <c r="AMK445"/>
      <c r="AML445"/>
      <c r="AMM445"/>
      <c r="AMN445"/>
      <c r="AMO445"/>
      <c r="AMP445"/>
      <c r="AMQ445"/>
      <c r="AMR445"/>
      <c r="AMS445"/>
      <c r="AMT445"/>
      <c r="AMU445"/>
      <c r="AMV445"/>
      <c r="AMW445"/>
      <c r="AMX445"/>
    </row>
    <row r="446" spans="1:1048" ht="13.2" x14ac:dyDescent="0.25">
      <c r="A446" s="421" t="s">
        <v>23</v>
      </c>
      <c r="B446" s="100"/>
      <c r="C446" s="100"/>
      <c r="D446" s="556"/>
      <c r="E446" s="560">
        <f>MAX(AK404:AK434)</f>
        <v>0</v>
      </c>
      <c r="P446" s="2"/>
      <c r="Q446" s="2"/>
      <c r="R446" s="2"/>
      <c r="S446" s="2"/>
      <c r="T446" s="2"/>
      <c r="U446" s="564"/>
      <c r="V446" s="565"/>
      <c r="W446" s="565"/>
      <c r="X446" s="565"/>
      <c r="Y446" s="565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Y446" s="2"/>
      <c r="ALR446"/>
      <c r="ALS446"/>
      <c r="ALT446"/>
      <c r="ALU446"/>
      <c r="ALV446"/>
      <c r="ALW446"/>
      <c r="ALX446"/>
      <c r="ALY446"/>
      <c r="ALZ446"/>
      <c r="AMA446"/>
      <c r="AMB446"/>
      <c r="AMC446"/>
      <c r="AMD446"/>
      <c r="AME446"/>
      <c r="AMF446"/>
      <c r="AMG446"/>
      <c r="AMH446"/>
      <c r="AMI446"/>
      <c r="AMJ446"/>
      <c r="AMK446"/>
      <c r="AML446"/>
      <c r="AMM446"/>
      <c r="AMN446"/>
      <c r="AMO446"/>
      <c r="AMP446"/>
      <c r="AMQ446"/>
      <c r="AMR446"/>
      <c r="AMS446"/>
      <c r="AMT446"/>
      <c r="AMU446"/>
      <c r="AMV446"/>
      <c r="AMW446"/>
      <c r="AMX446"/>
    </row>
    <row r="447" spans="1:1048" x14ac:dyDescent="0.25">
      <c r="A447" s="422" t="s">
        <v>24</v>
      </c>
      <c r="B447" s="100"/>
      <c r="C447" s="100"/>
      <c r="D447" s="556"/>
      <c r="E447" s="560">
        <f>MAX(AP404:AP433)</f>
        <v>0</v>
      </c>
      <c r="P447" s="2"/>
      <c r="Q447" s="2"/>
      <c r="R447" s="284"/>
      <c r="S447" s="2"/>
      <c r="T447" s="2"/>
      <c r="U447" s="564"/>
      <c r="V447" s="565"/>
      <c r="W447" s="565"/>
      <c r="X447" s="565"/>
      <c r="Y447" s="565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Y447" s="2"/>
      <c r="ALW447"/>
      <c r="ALX447"/>
      <c r="ALY447"/>
      <c r="ALZ447"/>
      <c r="AMA447"/>
      <c r="AMB447"/>
      <c r="AMC447"/>
      <c r="AMD447"/>
      <c r="AME447"/>
      <c r="AMF447"/>
      <c r="AMG447"/>
      <c r="AMH447"/>
      <c r="AMI447"/>
      <c r="AMJ447"/>
      <c r="AMK447"/>
      <c r="AML447"/>
      <c r="AMM447"/>
      <c r="AMN447"/>
      <c r="AMO447"/>
      <c r="AMP447"/>
      <c r="AMQ447"/>
      <c r="AMR447"/>
      <c r="AMS447"/>
      <c r="AMT447"/>
      <c r="AMU447"/>
      <c r="AMV447"/>
      <c r="AMW447"/>
      <c r="AMX447"/>
    </row>
    <row r="448" spans="1:1048" ht="13.2" x14ac:dyDescent="0.25">
      <c r="A448" s="421" t="s">
        <v>30</v>
      </c>
      <c r="B448" s="100"/>
      <c r="C448" s="100"/>
      <c r="D448" s="556"/>
      <c r="E448" s="560">
        <f>MAX(AU404:AU434)</f>
        <v>0</v>
      </c>
      <c r="P448" s="2"/>
      <c r="Q448" s="2"/>
      <c r="R448" s="2"/>
      <c r="S448" s="2"/>
      <c r="T448" s="2"/>
      <c r="U448" s="564"/>
      <c r="V448" s="565"/>
      <c r="W448" s="565"/>
      <c r="X448" s="565"/>
      <c r="Y448" s="565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Y448" s="2"/>
      <c r="AMA448"/>
      <c r="AMB448"/>
      <c r="AMC448"/>
      <c r="AMD448"/>
      <c r="AME448"/>
      <c r="AMF448"/>
      <c r="AMG448"/>
      <c r="AMH448"/>
      <c r="AMI448"/>
      <c r="AMJ448"/>
      <c r="AMK448"/>
      <c r="AML448"/>
      <c r="AMM448"/>
      <c r="AMN448"/>
      <c r="AMO448"/>
      <c r="AMP448"/>
      <c r="AMQ448"/>
      <c r="AMR448"/>
      <c r="AMS448"/>
      <c r="AMT448"/>
      <c r="AMU448"/>
      <c r="AMV448"/>
      <c r="AMW448"/>
      <c r="AMX448"/>
    </row>
    <row r="449" spans="1:1038" x14ac:dyDescent="0.25">
      <c r="A449" s="422" t="s">
        <v>31</v>
      </c>
      <c r="B449" s="100"/>
      <c r="C449" s="100"/>
      <c r="D449" s="556"/>
      <c r="E449" s="560">
        <f>MAX(AZ404:AZ434)</f>
        <v>0</v>
      </c>
      <c r="F449" s="186"/>
      <c r="G449" s="186"/>
      <c r="H449" s="186"/>
      <c r="I449" s="186"/>
      <c r="J449" s="186"/>
      <c r="K449" s="186"/>
      <c r="L449" s="186"/>
      <c r="M449" s="186"/>
      <c r="N449" s="186"/>
      <c r="O449" s="186"/>
      <c r="P449" s="186"/>
      <c r="Q449" s="186"/>
      <c r="R449" s="186"/>
      <c r="S449" s="4"/>
      <c r="T449" s="2"/>
      <c r="U449" s="564"/>
      <c r="V449" s="565"/>
      <c r="W449" s="565"/>
      <c r="X449" s="565"/>
      <c r="Y449" s="565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Y449" s="2"/>
      <c r="AME449"/>
      <c r="AMF449"/>
      <c r="AMG449"/>
      <c r="AMH449"/>
      <c r="AMI449"/>
      <c r="AMJ449"/>
      <c r="AMK449"/>
      <c r="AML449"/>
      <c r="AMM449"/>
      <c r="AMN449"/>
      <c r="AMO449"/>
      <c r="AMP449"/>
      <c r="AMQ449"/>
      <c r="AMR449"/>
      <c r="AMS449"/>
      <c r="AMT449"/>
      <c r="AMU449"/>
      <c r="AMV449"/>
      <c r="AMW449"/>
      <c r="AMX449"/>
    </row>
    <row r="450" spans="1:1038" x14ac:dyDescent="0.25">
      <c r="A450" s="421" t="s">
        <v>32</v>
      </c>
      <c r="B450" s="100"/>
      <c r="C450" s="100"/>
      <c r="D450" s="556"/>
      <c r="E450" s="560">
        <f>MAX(BE404:BE433)</f>
        <v>0</v>
      </c>
      <c r="F450" s="186"/>
      <c r="G450" s="186"/>
      <c r="H450" s="186"/>
      <c r="I450" s="186"/>
      <c r="J450" s="186"/>
      <c r="K450" s="186"/>
      <c r="L450" s="186"/>
      <c r="M450" s="186"/>
      <c r="N450" s="186"/>
      <c r="O450" s="186"/>
      <c r="P450" s="186"/>
      <c r="Q450" s="186"/>
      <c r="R450" s="186"/>
      <c r="S450" s="186"/>
      <c r="T450" s="2"/>
      <c r="U450" s="564"/>
      <c r="V450" s="565"/>
      <c r="W450" s="565"/>
      <c r="X450" s="565"/>
      <c r="Y450" s="565"/>
      <c r="Z450" s="2"/>
      <c r="AA450" s="2"/>
      <c r="AB450" s="284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Y450" s="2"/>
      <c r="AMJ450"/>
      <c r="AMK450"/>
      <c r="AML450"/>
      <c r="AMM450"/>
      <c r="AMN450"/>
      <c r="AMO450"/>
      <c r="AMP450"/>
      <c r="AMQ450"/>
      <c r="AMR450"/>
      <c r="AMS450"/>
      <c r="AMT450"/>
      <c r="AMU450"/>
      <c r="AMV450"/>
      <c r="AMW450"/>
      <c r="AMX450"/>
    </row>
    <row r="451" spans="1:1038" ht="14.4" thickBot="1" x14ac:dyDescent="0.3">
      <c r="A451" s="423" t="s">
        <v>137</v>
      </c>
      <c r="B451" s="424">
        <f>SUM(B439:B450)</f>
        <v>582.19999999999993</v>
      </c>
      <c r="C451" s="424">
        <f>SUM(C439:C450)</f>
        <v>219.41499999999999</v>
      </c>
      <c r="D451" s="557">
        <f>SUM(D439:D450)</f>
        <v>57.876999999999995</v>
      </c>
      <c r="E451" s="561"/>
      <c r="F451" s="186"/>
      <c r="G451" s="186"/>
      <c r="H451" s="186"/>
      <c r="I451" s="186"/>
      <c r="J451" s="186"/>
      <c r="K451" s="186"/>
      <c r="L451" s="186"/>
      <c r="M451" s="186"/>
      <c r="N451" s="186"/>
      <c r="O451" s="186"/>
      <c r="P451" s="186"/>
      <c r="Q451" s="186"/>
      <c r="R451" s="186"/>
      <c r="S451" s="186"/>
      <c r="T451" s="2"/>
      <c r="U451" s="564"/>
      <c r="V451" s="565"/>
      <c r="W451" s="565"/>
      <c r="X451" s="565"/>
      <c r="Y451" s="565"/>
      <c r="Z451" s="2"/>
      <c r="AA451" s="2"/>
      <c r="AB451" s="284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Y451" s="2"/>
      <c r="AMJ451"/>
      <c r="AMK451"/>
      <c r="AML451"/>
      <c r="AMM451"/>
      <c r="AMN451"/>
      <c r="AMO451"/>
      <c r="AMP451"/>
      <c r="AMQ451"/>
      <c r="AMR451"/>
      <c r="AMS451"/>
      <c r="AMT451"/>
      <c r="AMU451"/>
      <c r="AMV451"/>
      <c r="AMW451"/>
      <c r="AMX451"/>
    </row>
    <row r="452" spans="1:1038" ht="14.4" thickBot="1" x14ac:dyDescent="0.3">
      <c r="A452" s="186"/>
      <c r="B452" s="186"/>
      <c r="C452" s="186"/>
      <c r="D452" s="186"/>
      <c r="E452" s="186"/>
      <c r="F452" s="186"/>
      <c r="G452" s="186"/>
      <c r="H452" s="186"/>
      <c r="I452" s="186"/>
      <c r="J452" s="186"/>
      <c r="K452" s="186"/>
      <c r="L452" s="186"/>
      <c r="M452" s="186"/>
      <c r="N452" s="186"/>
      <c r="O452" s="186"/>
      <c r="P452" s="186"/>
      <c r="Q452" s="186"/>
      <c r="R452" s="186"/>
      <c r="S452" s="186"/>
      <c r="T452" s="2"/>
      <c r="U452" s="564"/>
      <c r="V452" s="565"/>
      <c r="W452" s="565"/>
      <c r="X452" s="565"/>
      <c r="Y452" s="565"/>
      <c r="Z452" s="186"/>
      <c r="AA452" s="186"/>
      <c r="AB452" s="186"/>
      <c r="AC452" s="186"/>
      <c r="AD452" s="186"/>
      <c r="AE452" s="4"/>
      <c r="AF452" s="4"/>
      <c r="AG452" s="4"/>
      <c r="AH452" s="4"/>
      <c r="AI452" s="4"/>
      <c r="AJ452" s="4"/>
      <c r="AK452" s="2"/>
      <c r="AL452" s="2"/>
      <c r="AM452" s="2"/>
      <c r="AN452" s="2"/>
      <c r="AO452" s="2"/>
      <c r="AP452" s="284"/>
      <c r="AQ452" s="2"/>
      <c r="AR452" s="2"/>
      <c r="AS452" s="2"/>
      <c r="AY452" s="2"/>
      <c r="AMT452"/>
      <c r="AMU452"/>
      <c r="AMV452"/>
      <c r="AMW452"/>
      <c r="AMX452"/>
    </row>
    <row r="453" spans="1:1038" x14ac:dyDescent="0.25">
      <c r="A453" s="188"/>
      <c r="B453" s="747" t="s">
        <v>33</v>
      </c>
      <c r="C453" s="747"/>
      <c r="D453" s="744" t="s">
        <v>47</v>
      </c>
      <c r="E453" s="744"/>
      <c r="F453" s="747" t="s">
        <v>35</v>
      </c>
      <c r="G453" s="747"/>
      <c r="H453" s="748" t="s">
        <v>36</v>
      </c>
      <c r="I453" s="748"/>
      <c r="J453" s="747" t="s">
        <v>43</v>
      </c>
      <c r="K453" s="747"/>
      <c r="L453" s="744" t="s">
        <v>46</v>
      </c>
      <c r="M453" s="745"/>
      <c r="N453" s="746" t="s">
        <v>137</v>
      </c>
      <c r="O453" s="746"/>
      <c r="P453" s="188"/>
      <c r="Q453" s="188"/>
      <c r="R453" s="188"/>
      <c r="S453" s="188"/>
      <c r="T453" s="2"/>
      <c r="U453" s="564"/>
      <c r="V453" s="565"/>
      <c r="W453" s="565"/>
      <c r="X453" s="565"/>
      <c r="Y453" s="565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2"/>
      <c r="AL453" s="2"/>
      <c r="AM453" s="2"/>
      <c r="AN453" s="2"/>
      <c r="AO453" s="2"/>
      <c r="AP453" s="284"/>
      <c r="AQ453" s="2"/>
      <c r="AR453" s="2"/>
      <c r="AS453" s="2"/>
      <c r="AY453" s="2"/>
      <c r="AMT453"/>
      <c r="AMU453"/>
      <c r="AMV453"/>
      <c r="AMW453"/>
      <c r="AMX453"/>
    </row>
    <row r="454" spans="1:1038" ht="14.4" thickBot="1" x14ac:dyDescent="0.3">
      <c r="A454" s="188"/>
      <c r="B454" s="11" t="s">
        <v>14</v>
      </c>
      <c r="C454" s="180" t="s">
        <v>15</v>
      </c>
      <c r="D454" s="5" t="s">
        <v>14</v>
      </c>
      <c r="E454" s="189" t="s">
        <v>15</v>
      </c>
      <c r="F454" s="11" t="s">
        <v>14</v>
      </c>
      <c r="G454" s="180" t="s">
        <v>15</v>
      </c>
      <c r="H454" s="16" t="s">
        <v>14</v>
      </c>
      <c r="I454" s="190" t="s">
        <v>15</v>
      </c>
      <c r="J454" s="11" t="s">
        <v>14</v>
      </c>
      <c r="K454" s="180" t="s">
        <v>15</v>
      </c>
      <c r="L454" s="5" t="s">
        <v>14</v>
      </c>
      <c r="M454" s="190" t="s">
        <v>15</v>
      </c>
      <c r="N454" s="573" t="s">
        <v>14</v>
      </c>
      <c r="O454" s="574" t="s">
        <v>15</v>
      </c>
      <c r="P454" s="188"/>
      <c r="Q454" s="188"/>
      <c r="R454" s="188"/>
      <c r="S454" s="188"/>
      <c r="T454" s="2"/>
      <c r="U454" s="564"/>
      <c r="V454" s="565"/>
      <c r="W454" s="565"/>
      <c r="X454" s="565"/>
      <c r="Y454" s="565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2"/>
      <c r="AL454" s="2"/>
      <c r="AM454" s="2"/>
      <c r="AN454" s="2"/>
      <c r="AO454" s="2"/>
      <c r="AP454" s="284"/>
      <c r="AQ454" s="2"/>
      <c r="AR454" s="2"/>
      <c r="AS454" s="2"/>
      <c r="AY454" s="2"/>
      <c r="AMT454"/>
      <c r="AMU454"/>
      <c r="AMV454"/>
      <c r="AMW454"/>
      <c r="AMX454"/>
    </row>
    <row r="455" spans="1:1038" x14ac:dyDescent="0.25">
      <c r="A455" s="412" t="s">
        <v>16</v>
      </c>
      <c r="B455" s="526">
        <v>108.3</v>
      </c>
      <c r="C455" s="193">
        <v>14.85</v>
      </c>
      <c r="D455" s="194">
        <v>35.799999999999997</v>
      </c>
      <c r="E455" s="195">
        <v>4.1459999999999999</v>
      </c>
      <c r="F455" s="192">
        <v>13.4</v>
      </c>
      <c r="G455" s="196">
        <v>3.1549999999999998</v>
      </c>
      <c r="H455" s="197">
        <v>2.2999999999999998</v>
      </c>
      <c r="I455" s="198">
        <v>3.8650000000000002</v>
      </c>
      <c r="J455" s="192">
        <v>63.7</v>
      </c>
      <c r="K455" s="193">
        <v>7.1020000000000003</v>
      </c>
      <c r="L455" s="194">
        <v>69.5</v>
      </c>
      <c r="M455" s="354">
        <v>6.9459999999999997</v>
      </c>
      <c r="N455" s="575">
        <f>B435</f>
        <v>37.799999999999997</v>
      </c>
      <c r="O455" s="576">
        <f>C451</f>
        <v>219.41499999999999</v>
      </c>
      <c r="P455" s="186"/>
      <c r="Q455" s="186"/>
      <c r="R455" s="186"/>
      <c r="S455" s="186"/>
      <c r="T455" s="2"/>
      <c r="U455" s="564"/>
      <c r="V455" s="565"/>
      <c r="W455" s="565"/>
      <c r="X455" s="565"/>
      <c r="Y455" s="565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2"/>
      <c r="AK455" s="2"/>
      <c r="AL455" s="2"/>
      <c r="AM455" s="2"/>
      <c r="AN455" s="2"/>
      <c r="AO455" s="284"/>
      <c r="AP455" s="2"/>
      <c r="AQ455" s="2"/>
      <c r="AR455" s="2"/>
      <c r="AS455" s="2"/>
      <c r="AY455" s="2"/>
      <c r="AMS455"/>
      <c r="AMT455"/>
      <c r="AMU455"/>
      <c r="AMV455"/>
      <c r="AMW455"/>
      <c r="AMX455"/>
    </row>
    <row r="456" spans="1:1038" x14ac:dyDescent="0.25">
      <c r="A456" s="413" t="s">
        <v>17</v>
      </c>
      <c r="B456" s="426">
        <v>119.2</v>
      </c>
      <c r="C456" s="201">
        <v>13.132999999999999</v>
      </c>
      <c r="D456" s="202">
        <v>81.400000000000006</v>
      </c>
      <c r="E456" s="203">
        <v>10.46</v>
      </c>
      <c r="F456" s="200">
        <v>33.799999999999997</v>
      </c>
      <c r="G456" s="204">
        <v>6.1639999999999997</v>
      </c>
      <c r="H456" s="205">
        <v>25.1</v>
      </c>
      <c r="I456" s="206">
        <v>5.4749999999999996</v>
      </c>
      <c r="J456" s="200">
        <v>4.8</v>
      </c>
      <c r="K456" s="201">
        <v>9.6549999999999994</v>
      </c>
      <c r="L456" s="202">
        <v>50.7</v>
      </c>
      <c r="M456" s="355">
        <v>8.4670000000000005</v>
      </c>
      <c r="N456" s="577">
        <f>G435</f>
        <v>60.500000000000014</v>
      </c>
      <c r="O456" s="578">
        <f>H435</f>
        <v>6.3159999999999998</v>
      </c>
      <c r="P456" s="186"/>
      <c r="Q456" s="186"/>
      <c r="R456" s="186"/>
      <c r="S456" s="186"/>
      <c r="T456" s="2"/>
      <c r="U456" s="564"/>
      <c r="V456" s="565"/>
      <c r="W456" s="565"/>
      <c r="X456" s="565"/>
      <c r="Y456" s="565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2"/>
      <c r="AK456" s="2"/>
      <c r="AL456" s="2"/>
      <c r="AM456" s="2"/>
      <c r="AN456" s="2"/>
      <c r="AO456" s="284"/>
      <c r="AP456" s="2"/>
      <c r="AQ456" s="2"/>
      <c r="AR456" s="2"/>
      <c r="AS456" s="2"/>
      <c r="AY456" s="2"/>
      <c r="AMS456"/>
      <c r="AMT456"/>
      <c r="AMU456"/>
      <c r="AMV456"/>
      <c r="AMW456"/>
      <c r="AMX456"/>
    </row>
    <row r="457" spans="1:1038" x14ac:dyDescent="0.25">
      <c r="A457" s="413" t="s">
        <v>18</v>
      </c>
      <c r="B457" s="200">
        <v>4</v>
      </c>
      <c r="C457" s="201">
        <v>10.593999999999999</v>
      </c>
      <c r="D457" s="202">
        <v>75.900000000000006</v>
      </c>
      <c r="E457" s="203">
        <v>13.597</v>
      </c>
      <c r="F457" s="200">
        <v>41.8</v>
      </c>
      <c r="G457" s="204">
        <v>4.4260000000000002</v>
      </c>
      <c r="H457" s="425">
        <v>117.15</v>
      </c>
      <c r="I457" s="206">
        <v>23.527000000000001</v>
      </c>
      <c r="J457" s="200">
        <v>26.3</v>
      </c>
      <c r="K457" s="201">
        <v>7.1639999999999997</v>
      </c>
      <c r="L457" s="202">
        <v>4.2</v>
      </c>
      <c r="M457" s="355">
        <v>7.0629999999999997</v>
      </c>
      <c r="N457" s="577">
        <f t="shared" ref="N457:O460" si="17">B441</f>
        <v>104.39999999999999</v>
      </c>
      <c r="O457" s="578">
        <f t="shared" si="17"/>
        <v>5.6819999999999995</v>
      </c>
      <c r="P457" s="186"/>
      <c r="Q457" s="186"/>
      <c r="R457" s="186"/>
      <c r="S457" s="186"/>
      <c r="T457" s="2"/>
      <c r="U457" s="564"/>
      <c r="V457" s="565"/>
      <c r="W457" s="565"/>
      <c r="X457" s="565"/>
      <c r="Y457" s="565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2"/>
      <c r="AK457" s="2"/>
      <c r="AL457" s="2"/>
      <c r="AM457" s="2"/>
      <c r="AN457" s="2"/>
      <c r="AO457" s="284"/>
      <c r="AP457" s="2"/>
      <c r="AQ457" s="2"/>
      <c r="AR457" s="2"/>
      <c r="AS457" s="2"/>
      <c r="AY457" s="2"/>
      <c r="AMS457"/>
      <c r="AMT457"/>
      <c r="AMU457"/>
      <c r="AMV457"/>
      <c r="AMW457"/>
      <c r="AMX457"/>
    </row>
    <row r="458" spans="1:1038" x14ac:dyDescent="0.25">
      <c r="A458" s="413" t="s">
        <v>19</v>
      </c>
      <c r="B458" s="200">
        <v>46.9</v>
      </c>
      <c r="C458" s="201">
        <v>7.1130000000000004</v>
      </c>
      <c r="D458" s="524">
        <v>53</v>
      </c>
      <c r="E458" s="203">
        <v>13.722</v>
      </c>
      <c r="F458" s="200">
        <v>6.1</v>
      </c>
      <c r="G458" s="204">
        <v>3.8540000000000001</v>
      </c>
      <c r="H458" s="525">
        <v>20.3</v>
      </c>
      <c r="I458" s="206">
        <v>14.265000000000001</v>
      </c>
      <c r="J458" s="522">
        <v>52.2</v>
      </c>
      <c r="K458" s="523">
        <v>6.2</v>
      </c>
      <c r="L458" s="524">
        <v>42.8</v>
      </c>
      <c r="M458" s="355">
        <v>7.06</v>
      </c>
      <c r="N458" s="579">
        <f t="shared" si="17"/>
        <v>138.6</v>
      </c>
      <c r="O458" s="578">
        <f t="shared" si="17"/>
        <v>19.624999999999996</v>
      </c>
      <c r="P458" s="186"/>
      <c r="Q458" s="186"/>
      <c r="R458" s="186"/>
      <c r="S458" s="186"/>
      <c r="T458" s="2"/>
      <c r="U458" s="564"/>
      <c r="V458" s="565"/>
      <c r="W458" s="565"/>
      <c r="X458" s="565"/>
      <c r="Y458" s="565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2"/>
      <c r="AK458" s="2"/>
      <c r="AL458" s="2"/>
      <c r="AM458" s="2"/>
      <c r="AN458" s="2"/>
      <c r="AO458" s="284"/>
      <c r="AP458" s="2"/>
      <c r="AQ458" s="2"/>
      <c r="AR458" s="2"/>
      <c r="AS458" s="2"/>
      <c r="AY458" s="2"/>
      <c r="AMS458"/>
      <c r="AMT458"/>
      <c r="AMU458"/>
      <c r="AMV458"/>
      <c r="AMW458"/>
      <c r="AMX458"/>
    </row>
    <row r="459" spans="1:1038" x14ac:dyDescent="0.25">
      <c r="A459" s="413" t="s">
        <v>20</v>
      </c>
      <c r="B459" s="200">
        <v>23.8</v>
      </c>
      <c r="C459" s="201">
        <v>8.2609999999999992</v>
      </c>
      <c r="D459" s="202">
        <v>0.2</v>
      </c>
      <c r="E459" s="203">
        <v>9.8580000000000005</v>
      </c>
      <c r="F459" s="200">
        <v>17.7</v>
      </c>
      <c r="G459" s="204">
        <v>3.23</v>
      </c>
      <c r="H459" s="525">
        <v>7.7</v>
      </c>
      <c r="I459" s="206">
        <v>6.9109999999999996</v>
      </c>
      <c r="J459" s="522">
        <v>54.2</v>
      </c>
      <c r="K459" s="523">
        <v>16.984000000000002</v>
      </c>
      <c r="L459" s="524">
        <v>9.6999999999999993</v>
      </c>
      <c r="M459" s="355">
        <v>5.9489999999999998</v>
      </c>
      <c r="N459" s="579">
        <f t="shared" si="17"/>
        <v>187.39999999999998</v>
      </c>
      <c r="O459" s="578">
        <f t="shared" si="17"/>
        <v>122.467</v>
      </c>
      <c r="P459" s="186"/>
      <c r="Q459" s="186"/>
      <c r="R459" s="186"/>
      <c r="S459" s="186"/>
      <c r="T459" s="2"/>
      <c r="U459" s="564"/>
      <c r="V459" s="565"/>
      <c r="W459" s="565"/>
      <c r="X459" s="565"/>
      <c r="Y459" s="565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2"/>
      <c r="AK459" s="2"/>
      <c r="AL459" s="2"/>
      <c r="AM459" s="2"/>
      <c r="AN459" s="2"/>
      <c r="AO459" s="284"/>
      <c r="AP459" s="2"/>
      <c r="AQ459" s="2"/>
      <c r="AR459" s="2"/>
      <c r="AS459" s="2"/>
      <c r="AY459" s="2"/>
      <c r="AMS459"/>
      <c r="AMT459"/>
      <c r="AMU459"/>
      <c r="AMV459"/>
      <c r="AMW459"/>
      <c r="AMX459"/>
    </row>
    <row r="460" spans="1:1038" x14ac:dyDescent="0.25">
      <c r="A460" s="413" t="s">
        <v>21</v>
      </c>
      <c r="B460" s="200">
        <v>17.7</v>
      </c>
      <c r="C460" s="201">
        <v>8.5060000000000002</v>
      </c>
      <c r="D460" s="202">
        <v>58.7</v>
      </c>
      <c r="E460" s="203">
        <v>11.288</v>
      </c>
      <c r="F460" s="200">
        <v>129.30000000000001</v>
      </c>
      <c r="G460" s="204">
        <v>8.8759999999999994</v>
      </c>
      <c r="H460" s="525">
        <v>8.8000000000000007</v>
      </c>
      <c r="I460" s="206">
        <v>10.196</v>
      </c>
      <c r="J460" s="426">
        <v>189.1</v>
      </c>
      <c r="K460" s="523">
        <v>23.79</v>
      </c>
      <c r="L460" s="524">
        <v>161.6</v>
      </c>
      <c r="M460" s="355">
        <v>9.1760000000000002</v>
      </c>
      <c r="N460" s="579">
        <f t="shared" si="17"/>
        <v>50.600000000000009</v>
      </c>
      <c r="O460" s="578">
        <f t="shared" si="17"/>
        <v>44.793999999999997</v>
      </c>
      <c r="P460" s="186"/>
      <c r="Q460" s="186"/>
      <c r="R460" s="186"/>
      <c r="S460" s="186"/>
      <c r="T460" s="2"/>
      <c r="U460" s="564"/>
      <c r="V460" s="565"/>
      <c r="W460" s="565"/>
      <c r="X460" s="565"/>
      <c r="Y460" s="565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2"/>
      <c r="AK460" s="2"/>
      <c r="AL460" s="2"/>
      <c r="AM460" s="2"/>
      <c r="AN460" s="2"/>
      <c r="AO460" s="284"/>
      <c r="AP460" s="2"/>
      <c r="AQ460" s="2"/>
      <c r="AR460" s="2"/>
      <c r="AS460" s="2"/>
      <c r="AY460" s="2"/>
      <c r="AMS460"/>
      <c r="AMT460"/>
      <c r="AMU460"/>
      <c r="AMV460"/>
      <c r="AMW460"/>
      <c r="AMX460"/>
    </row>
    <row r="461" spans="1:1038" x14ac:dyDescent="0.25">
      <c r="A461" s="413" t="s">
        <v>22</v>
      </c>
      <c r="B461" s="200">
        <v>113.9</v>
      </c>
      <c r="C461" s="201">
        <v>13.901999999999999</v>
      </c>
      <c r="D461" s="427">
        <v>127</v>
      </c>
      <c r="E461" s="203">
        <v>16.64</v>
      </c>
      <c r="F461" s="200">
        <v>77.599999999999994</v>
      </c>
      <c r="G461" s="204">
        <v>19.088999999999999</v>
      </c>
      <c r="H461" s="205">
        <v>0</v>
      </c>
      <c r="I461" s="206">
        <v>11.316000000000001</v>
      </c>
      <c r="J461" s="200">
        <v>19.2</v>
      </c>
      <c r="K461" s="201">
        <v>40.857999999999997</v>
      </c>
      <c r="L461" s="202">
        <v>39.700000000000003</v>
      </c>
      <c r="M461" s="355">
        <v>28.677</v>
      </c>
      <c r="N461" s="577">
        <f>AF435</f>
        <v>2.9</v>
      </c>
      <c r="O461" s="577">
        <f>AG435</f>
        <v>15.205</v>
      </c>
      <c r="P461" s="186"/>
      <c r="Q461" s="186"/>
      <c r="R461" s="186"/>
      <c r="S461" s="186"/>
      <c r="T461" s="2"/>
      <c r="U461" s="564"/>
      <c r="V461" s="565"/>
      <c r="W461" s="565"/>
      <c r="X461" s="565"/>
      <c r="Y461" s="565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2"/>
      <c r="AK461" s="2"/>
      <c r="AL461" s="2"/>
      <c r="AM461" s="2"/>
      <c r="AN461" s="2"/>
      <c r="AO461" s="284"/>
      <c r="AP461" s="2"/>
      <c r="AQ461" s="2"/>
      <c r="AR461" s="2"/>
      <c r="AS461" s="2"/>
      <c r="AY461" s="2"/>
      <c r="AMS461"/>
      <c r="AMT461"/>
      <c r="AMU461"/>
      <c r="AMV461"/>
      <c r="AMW461"/>
      <c r="AMX461"/>
    </row>
    <row r="462" spans="1:1038" x14ac:dyDescent="0.25">
      <c r="A462" s="413" t="s">
        <v>23</v>
      </c>
      <c r="B462" s="200">
        <v>0</v>
      </c>
      <c r="C462" s="201">
        <v>33.74</v>
      </c>
      <c r="D462" s="202">
        <v>51.4</v>
      </c>
      <c r="E462" s="203">
        <v>30.786999999999999</v>
      </c>
      <c r="F462" s="200">
        <v>23.6</v>
      </c>
      <c r="G462" s="204">
        <v>46.423000000000002</v>
      </c>
      <c r="H462" s="425">
        <v>57.6</v>
      </c>
      <c r="I462" s="206">
        <v>10.708</v>
      </c>
      <c r="J462" s="200">
        <v>14.3</v>
      </c>
      <c r="K462" s="201">
        <v>45.587000000000003</v>
      </c>
      <c r="L462" s="202">
        <v>18.100000000000001</v>
      </c>
      <c r="M462" s="355">
        <v>51.796999999999997</v>
      </c>
      <c r="N462" s="577"/>
      <c r="O462" s="578"/>
      <c r="P462" s="186"/>
      <c r="Q462" s="186"/>
      <c r="R462" s="186"/>
      <c r="S462" s="186"/>
      <c r="T462" s="2"/>
      <c r="U462" s="564"/>
      <c r="V462" s="565"/>
      <c r="W462" s="565"/>
      <c r="X462" s="565"/>
      <c r="Y462" s="565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2"/>
      <c r="AK462" s="2"/>
      <c r="AL462" s="2"/>
      <c r="AM462" s="2"/>
      <c r="AN462" s="2"/>
      <c r="AO462" s="284"/>
      <c r="AP462" s="2"/>
      <c r="AQ462" s="2"/>
      <c r="AR462" s="2"/>
      <c r="AS462" s="2"/>
      <c r="AY462" s="2"/>
      <c r="AMS462"/>
      <c r="AMT462"/>
      <c r="AMU462"/>
      <c r="AMV462"/>
      <c r="AMW462"/>
      <c r="AMX462"/>
    </row>
    <row r="463" spans="1:1038" x14ac:dyDescent="0.25">
      <c r="A463" s="413" t="s">
        <v>24</v>
      </c>
      <c r="B463" s="200">
        <v>0.5</v>
      </c>
      <c r="C463" s="201">
        <v>21.271000000000001</v>
      </c>
      <c r="D463" s="202">
        <v>13.9</v>
      </c>
      <c r="E463" s="203">
        <v>18.657</v>
      </c>
      <c r="F463" s="200">
        <v>1.2</v>
      </c>
      <c r="G463" s="204">
        <v>17.251999999999999</v>
      </c>
      <c r="H463" s="425">
        <v>49</v>
      </c>
      <c r="I463" s="206">
        <v>13.798</v>
      </c>
      <c r="J463" s="200">
        <v>1.2</v>
      </c>
      <c r="K463" s="201">
        <v>24.702000000000002</v>
      </c>
      <c r="L463" s="202">
        <f t="shared" ref="L463:M466" si="18">B447</f>
        <v>0</v>
      </c>
      <c r="M463" s="355">
        <f>C447</f>
        <v>0</v>
      </c>
      <c r="N463" s="577"/>
      <c r="O463" s="578"/>
      <c r="P463" s="186"/>
      <c r="Q463" s="186"/>
      <c r="R463" s="186"/>
      <c r="S463" s="186"/>
      <c r="T463" s="186"/>
      <c r="U463" s="564"/>
      <c r="V463" s="565"/>
      <c r="W463" s="565"/>
      <c r="X463" s="565"/>
      <c r="Y463" s="565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2"/>
      <c r="AK463" s="2"/>
      <c r="AL463" s="2"/>
      <c r="AM463" s="2"/>
      <c r="AN463" s="2"/>
      <c r="AO463" s="284"/>
      <c r="AP463" s="2"/>
      <c r="AQ463" s="2"/>
      <c r="AR463" s="2"/>
      <c r="AS463" s="2"/>
      <c r="AY463" s="2"/>
      <c r="AMS463"/>
      <c r="AMT463"/>
      <c r="AMU463"/>
      <c r="AMV463"/>
      <c r="AMW463"/>
      <c r="AMX463"/>
    </row>
    <row r="464" spans="1:1038" x14ac:dyDescent="0.25">
      <c r="A464" s="413" t="s">
        <v>30</v>
      </c>
      <c r="B464" s="426">
        <v>0.2</v>
      </c>
      <c r="C464" s="201">
        <v>8.0139999999999993</v>
      </c>
      <c r="D464" s="202">
        <v>0</v>
      </c>
      <c r="E464" s="203">
        <v>7.5780000000000003</v>
      </c>
      <c r="F464" s="200">
        <v>0</v>
      </c>
      <c r="G464" s="204">
        <v>6.915</v>
      </c>
      <c r="H464" s="205">
        <v>0</v>
      </c>
      <c r="I464" s="206">
        <v>4.1349999999999998</v>
      </c>
      <c r="J464" s="200">
        <v>0</v>
      </c>
      <c r="K464" s="201">
        <v>11.746</v>
      </c>
      <c r="L464" s="202">
        <f t="shared" si="18"/>
        <v>0</v>
      </c>
      <c r="M464" s="355">
        <f t="shared" si="18"/>
        <v>0</v>
      </c>
      <c r="N464" s="577"/>
      <c r="O464" s="578"/>
      <c r="P464" s="186"/>
      <c r="Q464" s="186"/>
      <c r="R464" s="186"/>
      <c r="S464" s="186"/>
      <c r="T464" s="186"/>
      <c r="U464" s="564"/>
      <c r="V464" s="565"/>
      <c r="W464" s="565"/>
      <c r="X464" s="565"/>
      <c r="Y464" s="565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2"/>
      <c r="AK464" s="2"/>
      <c r="AL464" s="2"/>
      <c r="AM464" s="2"/>
      <c r="AN464" s="2"/>
      <c r="AO464" s="284"/>
      <c r="AP464" s="2"/>
      <c r="AQ464" s="2"/>
      <c r="AR464" s="2"/>
      <c r="AS464" s="2"/>
      <c r="AY464" s="2"/>
      <c r="AMS464"/>
      <c r="AMT464"/>
      <c r="AMU464"/>
      <c r="AMV464"/>
      <c r="AMW464"/>
      <c r="AMX464"/>
    </row>
    <row r="465" spans="1:51 1033:1038" x14ac:dyDescent="0.25">
      <c r="A465" s="413" t="s">
        <v>31</v>
      </c>
      <c r="B465" s="200">
        <v>2.8</v>
      </c>
      <c r="C465" s="201">
        <v>5.3380000000000001</v>
      </c>
      <c r="D465" s="202">
        <v>0.2</v>
      </c>
      <c r="E465" s="203">
        <v>4.1369999999999996</v>
      </c>
      <c r="F465" s="426">
        <v>14.7</v>
      </c>
      <c r="G465" s="204">
        <v>4.3949999999999996</v>
      </c>
      <c r="H465" s="205">
        <v>0</v>
      </c>
      <c r="I465" s="206">
        <v>2.64</v>
      </c>
      <c r="J465" s="200">
        <v>3.3</v>
      </c>
      <c r="K465" s="201">
        <v>6.5880000000000001</v>
      </c>
      <c r="L465" s="202">
        <f t="shared" si="18"/>
        <v>0</v>
      </c>
      <c r="M465" s="355">
        <f t="shared" si="18"/>
        <v>0</v>
      </c>
      <c r="N465" s="577"/>
      <c r="O465" s="578"/>
      <c r="P465" s="186"/>
      <c r="Q465" s="186"/>
      <c r="R465" s="186"/>
      <c r="S465" s="186"/>
      <c r="T465" s="186"/>
      <c r="U465" s="564"/>
      <c r="V465" s="565"/>
      <c r="W465" s="565"/>
      <c r="X465" s="565"/>
      <c r="Y465" s="565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2"/>
      <c r="AK465" s="2"/>
      <c r="AL465" s="2"/>
      <c r="AM465" s="2"/>
      <c r="AN465" s="2"/>
      <c r="AO465" s="284"/>
      <c r="AP465" s="2"/>
      <c r="AQ465" s="2"/>
      <c r="AR465" s="2"/>
      <c r="AS465" s="2"/>
      <c r="AY465" s="2"/>
      <c r="AMS465"/>
      <c r="AMT465"/>
      <c r="AMU465"/>
      <c r="AMV465"/>
      <c r="AMW465"/>
      <c r="AMX465"/>
    </row>
    <row r="466" spans="1:51 1033:1038" ht="14.4" thickBot="1" x14ac:dyDescent="0.3">
      <c r="A466" s="414" t="s">
        <v>32</v>
      </c>
      <c r="B466" s="527">
        <v>56.9</v>
      </c>
      <c r="C466" s="209">
        <v>5.1849999999999996</v>
      </c>
      <c r="D466" s="210">
        <v>15.3</v>
      </c>
      <c r="E466" s="211">
        <v>3.9940000000000002</v>
      </c>
      <c r="F466" s="208">
        <v>14.9</v>
      </c>
      <c r="G466" s="212">
        <v>3.7610000000000001</v>
      </c>
      <c r="H466" s="213">
        <v>13.1</v>
      </c>
      <c r="I466" s="214">
        <v>2.5630000000000002</v>
      </c>
      <c r="J466" s="208">
        <v>16.3</v>
      </c>
      <c r="K466" s="209">
        <v>5.5149999999999997</v>
      </c>
      <c r="L466" s="210">
        <f t="shared" si="18"/>
        <v>0</v>
      </c>
      <c r="M466" s="361">
        <f t="shared" si="18"/>
        <v>0</v>
      </c>
      <c r="N466" s="580"/>
      <c r="O466" s="581"/>
      <c r="P466" s="186"/>
      <c r="Q466" s="186"/>
      <c r="R466" s="186"/>
      <c r="S466" s="186"/>
      <c r="T466" s="186"/>
      <c r="U466" s="564"/>
      <c r="V466" s="565"/>
      <c r="W466" s="565"/>
      <c r="X466" s="565"/>
      <c r="Y466" s="565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2"/>
      <c r="AK466" s="2"/>
      <c r="AL466" s="2"/>
      <c r="AM466" s="2"/>
      <c r="AN466" s="2"/>
      <c r="AO466" s="284"/>
      <c r="AP466" s="2"/>
      <c r="AQ466" s="2"/>
      <c r="AR466" s="2"/>
      <c r="AS466" s="2"/>
      <c r="AY466" s="2"/>
      <c r="AMS466"/>
      <c r="AMT466"/>
      <c r="AMU466"/>
      <c r="AMV466"/>
      <c r="AMW466"/>
      <c r="AMX466"/>
    </row>
    <row r="467" spans="1:51 1033:1038" ht="14.4" thickBot="1" x14ac:dyDescent="0.3">
      <c r="A467" s="186"/>
      <c r="B467" s="215">
        <v>494.2</v>
      </c>
      <c r="C467" s="216">
        <v>149.90700000000001</v>
      </c>
      <c r="D467" s="550">
        <v>512.79999999999995</v>
      </c>
      <c r="E467" s="218">
        <v>144.864</v>
      </c>
      <c r="F467" s="219">
        <f t="shared" ref="F467:O467" si="19">SUM(F455:F466)</f>
        <v>374.1</v>
      </c>
      <c r="G467" s="220">
        <f t="shared" si="19"/>
        <v>127.53999999999999</v>
      </c>
      <c r="H467" s="221">
        <f t="shared" si="19"/>
        <v>301.05000000000007</v>
      </c>
      <c r="I467" s="221">
        <f t="shared" si="19"/>
        <v>109.39900000000002</v>
      </c>
      <c r="J467" s="219">
        <f t="shared" si="19"/>
        <v>444.59999999999997</v>
      </c>
      <c r="K467" s="219">
        <f t="shared" si="19"/>
        <v>205.89100000000002</v>
      </c>
      <c r="L467" s="222">
        <f t="shared" si="19"/>
        <v>396.3</v>
      </c>
      <c r="M467" s="411">
        <f t="shared" si="19"/>
        <v>125.13499999999999</v>
      </c>
      <c r="N467" s="551">
        <f t="shared" si="19"/>
        <v>582.19999999999993</v>
      </c>
      <c r="O467" s="582">
        <f t="shared" si="19"/>
        <v>433.50399999999996</v>
      </c>
      <c r="P467" s="186"/>
      <c r="Q467" s="186"/>
      <c r="R467" s="186"/>
      <c r="S467" s="186"/>
      <c r="T467" s="186"/>
      <c r="U467" s="564"/>
      <c r="V467" s="565"/>
      <c r="W467" s="565"/>
      <c r="X467" s="565"/>
      <c r="Y467" s="565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2"/>
      <c r="AL467" s="2"/>
      <c r="AM467" s="2"/>
      <c r="AN467" s="2"/>
      <c r="AO467" s="2"/>
      <c r="AP467" s="284"/>
      <c r="AQ467" s="2"/>
      <c r="AR467" s="2"/>
      <c r="AS467" s="2"/>
      <c r="AY467" s="2"/>
      <c r="AMT467"/>
      <c r="AMU467"/>
      <c r="AMV467"/>
      <c r="AMW467"/>
      <c r="AMX467"/>
    </row>
    <row r="468" spans="1:51 1033:1038" ht="14.4" thickBot="1" x14ac:dyDescent="0.3">
      <c r="A468" s="186"/>
      <c r="B468" s="186"/>
      <c r="C468" s="186"/>
      <c r="D468" s="186"/>
      <c r="E468" s="186"/>
      <c r="F468" s="186"/>
      <c r="G468" s="186"/>
      <c r="H468" s="186"/>
      <c r="I468" s="186"/>
      <c r="J468" s="186"/>
      <c r="K468" s="186"/>
      <c r="L468" s="186"/>
      <c r="M468" s="186"/>
      <c r="N468" s="287"/>
      <c r="O468" s="186"/>
      <c r="P468" s="186"/>
      <c r="Q468" s="186"/>
      <c r="R468" s="186"/>
      <c r="S468" s="186"/>
      <c r="T468" s="186"/>
      <c r="U468" s="564"/>
      <c r="V468" s="565"/>
      <c r="W468" s="565"/>
      <c r="X468" s="565"/>
      <c r="Y468" s="565"/>
      <c r="Z468" s="186"/>
      <c r="AA468" s="186"/>
      <c r="AB468" s="186"/>
      <c r="AC468" s="186"/>
      <c r="AD468" s="186"/>
      <c r="AE468" s="186"/>
      <c r="AF468" s="186"/>
      <c r="AG468" s="186"/>
      <c r="AH468" s="186"/>
      <c r="AI468" s="186"/>
      <c r="AJ468" s="186"/>
      <c r="AK468" s="186"/>
      <c r="AL468" s="4"/>
      <c r="AM468" s="4"/>
      <c r="AN468" s="4"/>
      <c r="AO468" s="4"/>
      <c r="AP468" s="4"/>
      <c r="AQ468" s="4"/>
      <c r="AR468" s="4"/>
      <c r="AS468" s="4"/>
    </row>
    <row r="469" spans="1:51 1033:1038" ht="16.2" thickBot="1" x14ac:dyDescent="0.35">
      <c r="A469" s="415" t="s">
        <v>48</v>
      </c>
      <c r="B469" s="347" t="s">
        <v>33</v>
      </c>
      <c r="C469" s="348" t="s">
        <v>47</v>
      </c>
      <c r="D469" s="347" t="s">
        <v>35</v>
      </c>
      <c r="E469" s="349" t="s">
        <v>36</v>
      </c>
      <c r="F469" s="347" t="s">
        <v>43</v>
      </c>
      <c r="G469" s="350" t="s">
        <v>139</v>
      </c>
      <c r="H469" s="546" t="s">
        <v>138</v>
      </c>
      <c r="I469" s="351" t="s">
        <v>51</v>
      </c>
      <c r="J469" s="352" t="s">
        <v>52</v>
      </c>
      <c r="K469" s="232"/>
      <c r="L469" s="232"/>
      <c r="M469" s="232"/>
      <c r="N469" s="224"/>
      <c r="O469" s="226" t="s">
        <v>33</v>
      </c>
      <c r="P469" s="227" t="s">
        <v>47</v>
      </c>
      <c r="Q469" s="226" t="s">
        <v>35</v>
      </c>
      <c r="R469" s="228" t="s">
        <v>36</v>
      </c>
      <c r="S469" s="226" t="s">
        <v>43</v>
      </c>
      <c r="T469" s="229" t="s">
        <v>46</v>
      </c>
      <c r="U469" s="226" t="s">
        <v>137</v>
      </c>
      <c r="V469" s="565"/>
      <c r="W469" s="565"/>
      <c r="X469" s="565"/>
      <c r="Y469" s="565"/>
      <c r="Z469" s="224"/>
      <c r="AA469" s="224"/>
      <c r="AB469" s="224"/>
      <c r="AC469" s="224"/>
      <c r="AD469" s="224"/>
      <c r="AE469" s="224"/>
      <c r="AF469" s="224"/>
      <c r="AG469" s="224"/>
      <c r="AH469" s="224"/>
      <c r="AI469" s="224"/>
      <c r="AJ469" s="224"/>
      <c r="AK469" s="224"/>
      <c r="AL469" s="156"/>
      <c r="AM469" s="156"/>
      <c r="AN469" s="156"/>
      <c r="AO469" s="156"/>
      <c r="AP469" s="156"/>
      <c r="AQ469" s="156"/>
      <c r="AR469" s="156"/>
      <c r="AS469" s="156"/>
    </row>
    <row r="470" spans="1:51 1033:1038" ht="14.4" thickBot="1" x14ac:dyDescent="0.3">
      <c r="A470" s="412" t="s">
        <v>16</v>
      </c>
      <c r="B470" s="192">
        <v>108.3</v>
      </c>
      <c r="C470" s="194">
        <v>35.799999999999997</v>
      </c>
      <c r="D470" s="192">
        <v>13.4</v>
      </c>
      <c r="E470" s="197">
        <v>2.2999999999999998</v>
      </c>
      <c r="F470" s="192">
        <v>63.7</v>
      </c>
      <c r="G470" s="234">
        <f t="shared" ref="G470:G481" si="20">L455</f>
        <v>69.5</v>
      </c>
      <c r="H470" s="344">
        <f>N455</f>
        <v>37.799999999999997</v>
      </c>
      <c r="I470" s="345">
        <f>H470-G470</f>
        <v>-31.700000000000003</v>
      </c>
      <c r="J470" s="346">
        <f>I470</f>
        <v>-31.700000000000003</v>
      </c>
      <c r="K470" s="237"/>
      <c r="L470" s="237"/>
      <c r="M470" s="237"/>
      <c r="N470" s="186"/>
      <c r="O470" s="238">
        <v>494.2</v>
      </c>
      <c r="P470" s="238">
        <v>512.79999999999995</v>
      </c>
      <c r="Q470" s="239">
        <v>374.1</v>
      </c>
      <c r="R470" s="240">
        <v>301.05</v>
      </c>
      <c r="S470" s="239">
        <v>444.6</v>
      </c>
      <c r="T470" s="245">
        <f>G482</f>
        <v>396.3</v>
      </c>
      <c r="U470" s="239">
        <f>H482</f>
        <v>582.19999999999993</v>
      </c>
      <c r="V470" s="565"/>
      <c r="W470" s="565"/>
      <c r="X470" s="565"/>
      <c r="Y470" s="565"/>
      <c r="Z470" s="186"/>
      <c r="AA470" s="186"/>
      <c r="AB470" s="186"/>
      <c r="AC470" s="186"/>
      <c r="AD470" s="186"/>
      <c r="AE470" s="186"/>
      <c r="AF470" s="186"/>
      <c r="AG470" s="186"/>
      <c r="AH470" s="186"/>
      <c r="AI470" s="186"/>
      <c r="AJ470" s="186"/>
      <c r="AK470" s="186"/>
      <c r="AL470" s="4"/>
      <c r="AM470" s="4"/>
      <c r="AN470" s="4"/>
      <c r="AO470" s="4"/>
      <c r="AP470" s="4"/>
      <c r="AQ470" s="4"/>
      <c r="AR470" s="4"/>
      <c r="AS470" s="4"/>
    </row>
    <row r="471" spans="1:51 1033:1038" x14ac:dyDescent="0.25">
      <c r="A471" s="413" t="s">
        <v>17</v>
      </c>
      <c r="B471" s="200">
        <v>119.2</v>
      </c>
      <c r="C471" s="202">
        <v>81.400000000000006</v>
      </c>
      <c r="D471" s="200">
        <v>33.799999999999997</v>
      </c>
      <c r="E471" s="205">
        <v>25.1</v>
      </c>
      <c r="F471" s="200">
        <v>4.8</v>
      </c>
      <c r="G471" s="234">
        <f t="shared" si="20"/>
        <v>50.7</v>
      </c>
      <c r="H471" s="344">
        <f>N456</f>
        <v>60.500000000000014</v>
      </c>
      <c r="I471" s="345">
        <f t="shared" ref="I471:I481" si="21">H471-G471</f>
        <v>9.8000000000000114</v>
      </c>
      <c r="J471" s="236">
        <f t="shared" ref="J471:J481" si="22">J470+I471</f>
        <v>-21.899999999999991</v>
      </c>
      <c r="K471" s="237"/>
      <c r="L471" s="237"/>
      <c r="M471" s="237"/>
      <c r="N471" s="186"/>
      <c r="O471" s="186"/>
      <c r="P471" s="186"/>
      <c r="Q471" s="186"/>
      <c r="R471" s="186"/>
      <c r="S471" s="186"/>
      <c r="T471" s="186"/>
      <c r="U471" s="564"/>
      <c r="V471" s="565"/>
      <c r="W471" s="565"/>
      <c r="X471" s="565"/>
      <c r="Y471" s="565"/>
      <c r="Z471" s="186"/>
      <c r="AA471" s="186"/>
      <c r="AB471" s="186"/>
      <c r="AC471" s="186"/>
      <c r="AD471" s="186"/>
      <c r="AE471" s="186"/>
      <c r="AF471" s="186"/>
      <c r="AG471" s="186"/>
      <c r="AH471" s="186"/>
      <c r="AI471" s="186"/>
      <c r="AJ471" s="186"/>
      <c r="AK471" s="186"/>
      <c r="AL471" s="4"/>
      <c r="AM471" s="4"/>
      <c r="AN471" s="4"/>
      <c r="AO471" s="4"/>
      <c r="AP471" s="4"/>
      <c r="AQ471" s="4"/>
      <c r="AR471" s="4"/>
      <c r="AS471" s="4"/>
    </row>
    <row r="472" spans="1:51 1033:1038" x14ac:dyDescent="0.25">
      <c r="A472" s="413" t="s">
        <v>18</v>
      </c>
      <c r="B472" s="200">
        <v>4</v>
      </c>
      <c r="C472" s="202">
        <v>75.900000000000006</v>
      </c>
      <c r="D472" s="200">
        <v>41.8</v>
      </c>
      <c r="E472" s="205">
        <v>117.15</v>
      </c>
      <c r="F472" s="200">
        <v>26.3</v>
      </c>
      <c r="G472" s="234">
        <f t="shared" si="20"/>
        <v>4.2</v>
      </c>
      <c r="H472" s="344">
        <f t="shared" ref="H472:H481" si="23">N457</f>
        <v>104.39999999999999</v>
      </c>
      <c r="I472" s="345">
        <f>H472-G472</f>
        <v>100.19999999999999</v>
      </c>
      <c r="J472" s="236">
        <f t="shared" si="22"/>
        <v>78.3</v>
      </c>
      <c r="K472" s="237"/>
      <c r="L472" s="237"/>
      <c r="M472" s="237"/>
      <c r="N472" s="287"/>
      <c r="O472" s="186"/>
      <c r="P472" s="186"/>
      <c r="Q472" s="186"/>
      <c r="R472" s="186"/>
      <c r="S472" s="186"/>
      <c r="T472" s="186"/>
      <c r="U472" s="4"/>
      <c r="V472" s="380"/>
      <c r="W472" s="380"/>
      <c r="X472" s="380"/>
      <c r="Y472" s="380"/>
      <c r="Z472" s="186"/>
      <c r="AA472" s="186"/>
      <c r="AB472" s="186"/>
      <c r="AC472" s="186"/>
      <c r="AD472" s="186"/>
      <c r="AE472" s="186"/>
      <c r="AF472" s="186"/>
      <c r="AG472" s="186"/>
      <c r="AH472" s="186"/>
      <c r="AI472" s="186"/>
      <c r="AJ472" s="186"/>
      <c r="AK472" s="186"/>
      <c r="AL472" s="4"/>
      <c r="AM472" s="4"/>
      <c r="AN472" s="4"/>
      <c r="AO472" s="4"/>
      <c r="AP472" s="4"/>
      <c r="AQ472" s="4"/>
      <c r="AR472" s="4"/>
      <c r="AS472" s="4"/>
    </row>
    <row r="473" spans="1:51 1033:1038" x14ac:dyDescent="0.25">
      <c r="A473" s="413" t="s">
        <v>19</v>
      </c>
      <c r="B473" s="200">
        <v>46.9</v>
      </c>
      <c r="C473" s="202">
        <v>53</v>
      </c>
      <c r="D473" s="200">
        <v>6.1</v>
      </c>
      <c r="E473" s="205">
        <v>20.3</v>
      </c>
      <c r="F473" s="200">
        <v>52.2</v>
      </c>
      <c r="G473" s="234">
        <f t="shared" si="20"/>
        <v>42.8</v>
      </c>
      <c r="H473" s="344">
        <f>N458</f>
        <v>138.6</v>
      </c>
      <c r="I473" s="345">
        <f t="shared" si="21"/>
        <v>95.8</v>
      </c>
      <c r="J473" s="236">
        <f t="shared" si="22"/>
        <v>174.1</v>
      </c>
      <c r="K473" s="237"/>
      <c r="L473" s="237"/>
      <c r="M473" s="237"/>
      <c r="N473" s="186"/>
      <c r="O473" s="186"/>
      <c r="P473" s="186"/>
      <c r="Q473" s="186"/>
      <c r="R473" s="186"/>
      <c r="S473" s="186"/>
      <c r="T473" s="186"/>
      <c r="U473" s="4"/>
      <c r="V473" s="380"/>
      <c r="W473" s="380"/>
      <c r="X473" s="380"/>
      <c r="Y473" s="380"/>
      <c r="Z473" s="186"/>
      <c r="AA473" s="186"/>
      <c r="AB473" s="186"/>
      <c r="AC473" s="186"/>
      <c r="AD473" s="186"/>
      <c r="AE473" s="186"/>
      <c r="AF473" s="186"/>
      <c r="AG473" s="186"/>
      <c r="AH473" s="186"/>
      <c r="AI473" s="186"/>
      <c r="AJ473" s="186"/>
      <c r="AK473" s="186"/>
      <c r="AL473" s="4"/>
      <c r="AM473" s="4"/>
      <c r="AN473" s="4"/>
      <c r="AO473" s="4"/>
      <c r="AP473" s="4"/>
      <c r="AQ473" s="4"/>
      <c r="AR473" s="4"/>
      <c r="AS473" s="4"/>
    </row>
    <row r="474" spans="1:51 1033:1038" x14ac:dyDescent="0.25">
      <c r="A474" s="413" t="s">
        <v>20</v>
      </c>
      <c r="B474" s="200">
        <v>23.8</v>
      </c>
      <c r="C474" s="202">
        <v>0.2</v>
      </c>
      <c r="D474" s="200">
        <v>17.7</v>
      </c>
      <c r="E474" s="205">
        <v>7.7</v>
      </c>
      <c r="F474" s="200">
        <v>54.2</v>
      </c>
      <c r="G474" s="234">
        <f t="shared" si="20"/>
        <v>9.6999999999999993</v>
      </c>
      <c r="H474" s="545">
        <f t="shared" si="23"/>
        <v>187.39999999999998</v>
      </c>
      <c r="I474" s="345">
        <f t="shared" si="21"/>
        <v>177.7</v>
      </c>
      <c r="J474" s="236">
        <f t="shared" si="22"/>
        <v>351.79999999999995</v>
      </c>
      <c r="K474" s="237"/>
      <c r="L474" s="237"/>
      <c r="M474" s="237"/>
      <c r="N474" s="186"/>
      <c r="O474" s="186"/>
      <c r="P474" s="186"/>
      <c r="Q474" s="186"/>
      <c r="R474" s="186"/>
      <c r="S474" s="186"/>
      <c r="T474" s="186"/>
      <c r="U474" s="4"/>
      <c r="V474" s="380"/>
      <c r="W474" s="380"/>
      <c r="X474" s="380"/>
      <c r="Y474" s="380"/>
      <c r="Z474" s="186"/>
      <c r="AA474" s="186"/>
      <c r="AB474" s="186"/>
      <c r="AC474" s="186"/>
      <c r="AD474" s="186"/>
      <c r="AE474" s="186"/>
      <c r="AF474" s="186"/>
      <c r="AG474" s="186"/>
      <c r="AH474" s="186"/>
      <c r="AI474" s="186"/>
      <c r="AJ474" s="186"/>
      <c r="AK474" s="186"/>
      <c r="AL474" s="4"/>
      <c r="AM474" s="4"/>
      <c r="AN474" s="4"/>
      <c r="AO474" s="4"/>
      <c r="AP474" s="4"/>
      <c r="AQ474" s="4"/>
      <c r="AR474" s="4"/>
      <c r="AS474" s="4"/>
    </row>
    <row r="475" spans="1:51 1033:1038" x14ac:dyDescent="0.25">
      <c r="A475" s="413" t="s">
        <v>21</v>
      </c>
      <c r="B475" s="200">
        <v>17.7</v>
      </c>
      <c r="C475" s="202">
        <v>58.7</v>
      </c>
      <c r="D475" s="200">
        <v>129.30000000000001</v>
      </c>
      <c r="E475" s="205">
        <v>8.8000000000000007</v>
      </c>
      <c r="F475" s="200">
        <v>189.1</v>
      </c>
      <c r="G475" s="234">
        <f t="shared" si="20"/>
        <v>161.6</v>
      </c>
      <c r="H475" s="344">
        <f>N460</f>
        <v>50.600000000000009</v>
      </c>
      <c r="I475" s="345">
        <f t="shared" si="21"/>
        <v>-110.99999999999999</v>
      </c>
      <c r="J475" s="236">
        <f>J474+I475</f>
        <v>240.79999999999995</v>
      </c>
      <c r="K475" s="237"/>
      <c r="L475" s="237"/>
      <c r="M475" s="237"/>
      <c r="N475" s="186"/>
      <c r="O475" s="186"/>
      <c r="P475" s="186"/>
      <c r="Q475" s="186"/>
      <c r="R475" s="186"/>
      <c r="S475" s="186"/>
      <c r="T475" s="186"/>
      <c r="U475" s="4"/>
      <c r="V475" s="380"/>
      <c r="W475" s="380"/>
      <c r="X475" s="380"/>
      <c r="Y475" s="380"/>
      <c r="Z475" s="186"/>
      <c r="AA475" s="186"/>
      <c r="AB475" s="186"/>
      <c r="AC475" s="186"/>
      <c r="AD475" s="186"/>
      <c r="AE475" s="186"/>
      <c r="AF475" s="186"/>
      <c r="AG475" s="186"/>
      <c r="AH475" s="186"/>
      <c r="AI475" s="186"/>
      <c r="AJ475" s="186"/>
      <c r="AK475" s="186"/>
      <c r="AL475" s="4"/>
      <c r="AM475" s="4"/>
      <c r="AN475" s="4"/>
      <c r="AO475" s="4"/>
      <c r="AP475" s="4"/>
      <c r="AQ475" s="4"/>
      <c r="AR475" s="4"/>
      <c r="AS475" s="4"/>
    </row>
    <row r="476" spans="1:51 1033:1038" x14ac:dyDescent="0.25">
      <c r="A476" s="413" t="s">
        <v>22</v>
      </c>
      <c r="B476" s="200">
        <v>113.9</v>
      </c>
      <c r="C476" s="202">
        <v>127</v>
      </c>
      <c r="D476" s="200">
        <v>77.599999999999994</v>
      </c>
      <c r="E476" s="205">
        <v>0</v>
      </c>
      <c r="F476" s="200">
        <v>19.2</v>
      </c>
      <c r="G476" s="234">
        <f t="shared" si="20"/>
        <v>39.700000000000003</v>
      </c>
      <c r="H476" s="344">
        <f t="shared" si="23"/>
        <v>2.9</v>
      </c>
      <c r="I476" s="345">
        <f t="shared" si="21"/>
        <v>-36.800000000000004</v>
      </c>
      <c r="J476" s="236">
        <f t="shared" si="22"/>
        <v>203.99999999999994</v>
      </c>
      <c r="K476" s="237"/>
      <c r="L476" s="237"/>
      <c r="M476" s="237"/>
      <c r="N476" s="186"/>
      <c r="O476" s="186"/>
      <c r="P476" s="186"/>
      <c r="Q476" s="186"/>
      <c r="R476" s="186"/>
      <c r="S476" s="186"/>
      <c r="T476" s="186"/>
      <c r="U476" s="4"/>
      <c r="V476" s="4"/>
      <c r="W476" s="4"/>
      <c r="X476" s="4"/>
      <c r="Y476" s="4"/>
      <c r="Z476" s="186"/>
      <c r="AA476" s="186"/>
      <c r="AB476" s="186"/>
      <c r="AC476" s="186"/>
      <c r="AD476" s="186"/>
      <c r="AE476" s="186"/>
      <c r="AF476" s="186"/>
      <c r="AG476" s="186"/>
      <c r="AH476" s="186"/>
      <c r="AI476" s="186"/>
      <c r="AJ476" s="186"/>
      <c r="AK476" s="186"/>
      <c r="AL476" s="186"/>
      <c r="AM476" s="186"/>
      <c r="AN476" s="186"/>
      <c r="AO476" s="186"/>
      <c r="AP476" s="186"/>
      <c r="AQ476" s="186"/>
      <c r="AR476" s="186"/>
      <c r="AS476" s="186"/>
    </row>
    <row r="477" spans="1:51 1033:1038" x14ac:dyDescent="0.25">
      <c r="A477" s="413" t="s">
        <v>23</v>
      </c>
      <c r="B477" s="200">
        <v>0</v>
      </c>
      <c r="C477" s="202">
        <v>51.4</v>
      </c>
      <c r="D477" s="200">
        <v>23.6</v>
      </c>
      <c r="E477" s="205">
        <v>57.6</v>
      </c>
      <c r="F477" s="200">
        <v>14.3</v>
      </c>
      <c r="G477" s="234">
        <f t="shared" si="20"/>
        <v>18.100000000000001</v>
      </c>
      <c r="H477" s="344">
        <f t="shared" si="23"/>
        <v>0</v>
      </c>
      <c r="I477" s="345">
        <f t="shared" si="21"/>
        <v>-18.100000000000001</v>
      </c>
      <c r="J477" s="236">
        <f t="shared" si="22"/>
        <v>185.89999999999995</v>
      </c>
      <c r="K477" s="237"/>
      <c r="L477" s="237"/>
      <c r="M477" s="237"/>
      <c r="N477" s="186"/>
      <c r="O477" s="186"/>
      <c r="P477" s="186"/>
      <c r="Q477" s="186"/>
      <c r="R477" s="186"/>
      <c r="S477" s="186"/>
      <c r="T477" s="186"/>
      <c r="U477" s="4"/>
      <c r="V477" s="4"/>
      <c r="W477" s="4"/>
      <c r="X477" s="4"/>
      <c r="Y477" s="4"/>
      <c r="Z477" s="186"/>
      <c r="AA477" s="186"/>
      <c r="AB477" s="186"/>
      <c r="AC477" s="186"/>
      <c r="AD477" s="186"/>
      <c r="AE477" s="186"/>
      <c r="AF477" s="186"/>
      <c r="AG477" s="186"/>
      <c r="AH477" s="186"/>
      <c r="AI477" s="186"/>
      <c r="AJ477" s="186"/>
      <c r="AK477" s="186"/>
      <c r="AL477" s="186"/>
      <c r="AM477" s="186"/>
      <c r="AN477" s="186"/>
      <c r="AO477" s="186"/>
      <c r="AP477" s="186"/>
      <c r="AQ477" s="186"/>
      <c r="AR477" s="186"/>
      <c r="AS477" s="186"/>
    </row>
    <row r="478" spans="1:51 1033:1038" x14ac:dyDescent="0.25">
      <c r="A478" s="413" t="s">
        <v>24</v>
      </c>
      <c r="B478" s="200">
        <v>0.5</v>
      </c>
      <c r="C478" s="202">
        <v>13.9</v>
      </c>
      <c r="D478" s="200">
        <v>1.2</v>
      </c>
      <c r="E478" s="205">
        <v>49</v>
      </c>
      <c r="F478" s="200">
        <v>1.2</v>
      </c>
      <c r="G478" s="234">
        <f t="shared" si="20"/>
        <v>0</v>
      </c>
      <c r="H478" s="344">
        <f t="shared" si="23"/>
        <v>0</v>
      </c>
      <c r="I478" s="345">
        <f t="shared" si="21"/>
        <v>0</v>
      </c>
      <c r="J478" s="236">
        <f t="shared" si="22"/>
        <v>185.89999999999995</v>
      </c>
      <c r="K478" s="237"/>
      <c r="L478" s="237"/>
      <c r="M478" s="237"/>
      <c r="N478" s="186"/>
      <c r="O478" s="186"/>
      <c r="P478" s="186"/>
      <c r="Q478" s="186"/>
      <c r="R478" s="186"/>
      <c r="S478" s="186"/>
      <c r="T478" s="186"/>
      <c r="U478" s="4"/>
      <c r="V478" s="4"/>
      <c r="W478" s="4"/>
      <c r="X478" s="4"/>
      <c r="Y478" s="4"/>
      <c r="Z478" s="186"/>
      <c r="AA478" s="186"/>
      <c r="AB478" s="186"/>
      <c r="AC478" s="186"/>
      <c r="AD478" s="186"/>
      <c r="AE478" s="186"/>
      <c r="AF478" s="186"/>
      <c r="AG478" s="186"/>
      <c r="AH478" s="186"/>
      <c r="AI478" s="186"/>
      <c r="AJ478" s="186"/>
      <c r="AK478" s="186"/>
      <c r="AL478" s="186"/>
      <c r="AM478" s="186"/>
      <c r="AN478" s="186"/>
      <c r="AO478" s="186"/>
      <c r="AP478" s="186"/>
      <c r="AQ478" s="186"/>
      <c r="AR478" s="186"/>
      <c r="AS478" s="186"/>
    </row>
    <row r="479" spans="1:51 1033:1038" x14ac:dyDescent="0.25">
      <c r="A479" s="413" t="s">
        <v>30</v>
      </c>
      <c r="B479" s="200">
        <v>0.2</v>
      </c>
      <c r="C479" s="202">
        <v>0</v>
      </c>
      <c r="D479" s="200">
        <v>0</v>
      </c>
      <c r="E479" s="205">
        <v>0</v>
      </c>
      <c r="F479" s="200">
        <v>0</v>
      </c>
      <c r="G479" s="234">
        <f t="shared" si="20"/>
        <v>0</v>
      </c>
      <c r="H479" s="344">
        <f t="shared" si="23"/>
        <v>0</v>
      </c>
      <c r="I479" s="345">
        <f t="shared" si="21"/>
        <v>0</v>
      </c>
      <c r="J479" s="236">
        <f t="shared" si="22"/>
        <v>185.89999999999995</v>
      </c>
      <c r="K479" s="237"/>
      <c r="L479" s="237"/>
      <c r="M479" s="237"/>
      <c r="N479" s="186"/>
      <c r="O479" s="186"/>
      <c r="P479" s="186"/>
      <c r="Q479" s="186"/>
      <c r="R479" s="186"/>
      <c r="S479" s="186"/>
      <c r="T479" s="186"/>
      <c r="U479" s="4"/>
      <c r="V479" s="4"/>
      <c r="W479" s="4"/>
      <c r="X479" s="4"/>
      <c r="Y479" s="4"/>
      <c r="Z479" s="186"/>
      <c r="AA479" s="186"/>
      <c r="AB479" s="186"/>
      <c r="AC479" s="186"/>
      <c r="AD479" s="186"/>
      <c r="AE479" s="186"/>
      <c r="AF479" s="186"/>
      <c r="AG479" s="186"/>
      <c r="AH479" s="186"/>
      <c r="AI479" s="186"/>
      <c r="AJ479" s="186"/>
      <c r="AK479" s="186"/>
      <c r="AL479" s="186"/>
      <c r="AM479" s="186"/>
      <c r="AN479" s="186"/>
      <c r="AO479" s="186"/>
      <c r="AP479" s="186"/>
      <c r="AQ479" s="186"/>
      <c r="AR479" s="186"/>
      <c r="AS479" s="186"/>
    </row>
    <row r="480" spans="1:51 1033:1038" x14ac:dyDescent="0.25">
      <c r="A480" s="413" t="s">
        <v>31</v>
      </c>
      <c r="B480" s="200">
        <v>2.8</v>
      </c>
      <c r="C480" s="202">
        <v>0.2</v>
      </c>
      <c r="D480" s="200">
        <v>14.7</v>
      </c>
      <c r="E480" s="205">
        <v>0</v>
      </c>
      <c r="F480" s="200">
        <v>3.3</v>
      </c>
      <c r="G480" s="234">
        <f t="shared" si="20"/>
        <v>0</v>
      </c>
      <c r="H480" s="344">
        <f t="shared" si="23"/>
        <v>0</v>
      </c>
      <c r="I480" s="345">
        <f t="shared" si="21"/>
        <v>0</v>
      </c>
      <c r="J480" s="236">
        <f t="shared" si="22"/>
        <v>185.89999999999995</v>
      </c>
      <c r="K480" s="237"/>
      <c r="L480" s="237"/>
      <c r="M480" s="237"/>
      <c r="N480" s="186"/>
      <c r="O480" s="186"/>
      <c r="P480" s="186"/>
      <c r="Q480" s="186"/>
      <c r="R480" s="186"/>
      <c r="S480" s="186"/>
      <c r="T480" s="186"/>
      <c r="U480" s="186"/>
      <c r="V480" s="186"/>
      <c r="W480" s="186"/>
      <c r="X480" s="186"/>
      <c r="Y480" s="186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6"/>
      <c r="AK480" s="186"/>
      <c r="AL480" s="186"/>
      <c r="AM480" s="186"/>
      <c r="AN480" s="186"/>
      <c r="AO480" s="186"/>
      <c r="AP480" s="186"/>
      <c r="AQ480" s="186"/>
      <c r="AR480" s="186"/>
      <c r="AS480" s="186"/>
    </row>
    <row r="481" spans="1:45" ht="14.4" thickBot="1" x14ac:dyDescent="0.3">
      <c r="A481" s="416" t="s">
        <v>32</v>
      </c>
      <c r="B481" s="208">
        <v>56.9</v>
      </c>
      <c r="C481" s="210">
        <v>15.3</v>
      </c>
      <c r="D481" s="208">
        <v>14.9</v>
      </c>
      <c r="E481" s="213">
        <v>13.1</v>
      </c>
      <c r="F481" s="208">
        <v>16.3</v>
      </c>
      <c r="G481" s="234">
        <f t="shared" si="20"/>
        <v>0</v>
      </c>
      <c r="H481" s="344">
        <f t="shared" si="23"/>
        <v>0</v>
      </c>
      <c r="I481" s="345">
        <f t="shared" si="21"/>
        <v>0</v>
      </c>
      <c r="J481" s="353">
        <f t="shared" si="22"/>
        <v>185.89999999999995</v>
      </c>
      <c r="K481" s="237"/>
      <c r="L481" s="237"/>
      <c r="M481" s="237"/>
      <c r="N481" s="186"/>
      <c r="O481" s="186"/>
      <c r="P481" s="186"/>
      <c r="Q481" s="186"/>
      <c r="R481" s="186"/>
      <c r="S481" s="186"/>
      <c r="T481" s="186"/>
      <c r="U481" s="186"/>
      <c r="V481" s="186"/>
      <c r="W481" s="186"/>
      <c r="X481" s="186"/>
      <c r="Y481" s="186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6"/>
      <c r="AK481" s="186"/>
      <c r="AL481" s="186"/>
      <c r="AM481" s="186"/>
      <c r="AN481" s="186"/>
      <c r="AO481" s="186"/>
      <c r="AP481" s="186"/>
      <c r="AQ481" s="186"/>
      <c r="AR481" s="186"/>
      <c r="AS481" s="186"/>
    </row>
    <row r="482" spans="1:45" ht="14.4" thickBot="1" x14ac:dyDescent="0.3">
      <c r="A482" s="417" t="s">
        <v>53</v>
      </c>
      <c r="B482" s="238">
        <v>494.2</v>
      </c>
      <c r="C482" s="238">
        <v>512.79999999999995</v>
      </c>
      <c r="D482" s="239">
        <f t="shared" ref="D482:I482" si="24">SUM(D470:D481)</f>
        <v>374.1</v>
      </c>
      <c r="E482" s="240">
        <f t="shared" si="24"/>
        <v>301.05000000000007</v>
      </c>
      <c r="F482" s="239">
        <f t="shared" si="24"/>
        <v>444.59999999999997</v>
      </c>
      <c r="G482" s="245">
        <f t="shared" si="24"/>
        <v>396.3</v>
      </c>
      <c r="H482" s="245">
        <f t="shared" si="24"/>
        <v>582.19999999999993</v>
      </c>
      <c r="I482" s="245">
        <f t="shared" si="24"/>
        <v>185.89999999999995</v>
      </c>
      <c r="J482" s="521"/>
      <c r="K482" s="248"/>
      <c r="L482" s="248"/>
      <c r="M482" s="248"/>
      <c r="N482" s="186"/>
      <c r="O482" s="186"/>
      <c r="P482" s="186"/>
      <c r="Q482" s="186"/>
      <c r="R482" s="186"/>
      <c r="S482" s="186"/>
      <c r="T482" s="186"/>
      <c r="U482" s="186"/>
      <c r="V482" s="186"/>
      <c r="W482" s="186"/>
      <c r="X482" s="186"/>
      <c r="Y482" s="186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249"/>
      <c r="AK482" s="249"/>
      <c r="AL482" s="186"/>
      <c r="AM482" s="186"/>
      <c r="AN482" s="186"/>
      <c r="AO482" s="186"/>
      <c r="AP482" s="186"/>
      <c r="AQ482" s="186"/>
      <c r="AR482" s="186"/>
      <c r="AS482" s="186"/>
    </row>
    <row r="483" spans="1:45" ht="14.4" thickBot="1" x14ac:dyDescent="0.3">
      <c r="A483" s="186"/>
      <c r="B483" s="186"/>
      <c r="C483" s="186"/>
      <c r="D483" s="186"/>
      <c r="E483" s="186"/>
      <c r="F483" s="186"/>
      <c r="G483" s="186"/>
      <c r="H483" s="186"/>
      <c r="I483" s="186"/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186"/>
      <c r="X483" s="186"/>
      <c r="Y483" s="186"/>
      <c r="Z483" s="186"/>
      <c r="AA483" s="186"/>
      <c r="AB483" s="186"/>
      <c r="AC483" s="186"/>
      <c r="AD483" s="186"/>
      <c r="AE483" s="186"/>
      <c r="AF483" s="186"/>
      <c r="AG483" s="186"/>
      <c r="AH483" s="186"/>
      <c r="AI483" s="186"/>
      <c r="AJ483" s="186"/>
      <c r="AK483" s="186"/>
      <c r="AL483" s="186"/>
      <c r="AM483" s="186"/>
      <c r="AN483" s="186"/>
      <c r="AO483" s="186"/>
      <c r="AP483" s="186"/>
      <c r="AQ483" s="186"/>
      <c r="AR483" s="186"/>
      <c r="AS483" s="186"/>
    </row>
    <row r="484" spans="1:45" ht="16.2" thickBot="1" x14ac:dyDescent="0.35">
      <c r="A484" s="415" t="s">
        <v>48</v>
      </c>
      <c r="B484" s="357" t="s">
        <v>33</v>
      </c>
      <c r="C484" s="358" t="s">
        <v>47</v>
      </c>
      <c r="D484" s="357" t="s">
        <v>35</v>
      </c>
      <c r="E484" s="359" t="s">
        <v>36</v>
      </c>
      <c r="F484" s="357" t="s">
        <v>43</v>
      </c>
      <c r="G484" s="360" t="s">
        <v>46</v>
      </c>
      <c r="H484" s="371" t="s">
        <v>137</v>
      </c>
      <c r="I484" s="253"/>
      <c r="J484" s="253"/>
      <c r="K484" s="253"/>
      <c r="L484" s="253"/>
      <c r="M484" s="253"/>
      <c r="N484" s="249"/>
      <c r="O484" s="226" t="s">
        <v>33</v>
      </c>
      <c r="P484" s="227" t="s">
        <v>47</v>
      </c>
      <c r="Q484" s="226" t="s">
        <v>35</v>
      </c>
      <c r="R484" s="228" t="s">
        <v>36</v>
      </c>
      <c r="S484" s="226" t="s">
        <v>43</v>
      </c>
      <c r="T484" s="233" t="s">
        <v>46</v>
      </c>
      <c r="U484" s="362" t="s">
        <v>137</v>
      </c>
      <c r="V484" s="249"/>
      <c r="W484" s="249"/>
      <c r="X484" s="249"/>
      <c r="Y484" s="249"/>
      <c r="Z484" s="249"/>
      <c r="AA484" s="249"/>
      <c r="AB484" s="249"/>
      <c r="AC484" s="249"/>
      <c r="AD484" s="249"/>
      <c r="AE484" s="249"/>
      <c r="AF484" s="249"/>
      <c r="AG484" s="249"/>
      <c r="AH484" s="249"/>
      <c r="AI484" s="249"/>
      <c r="AJ484" s="186"/>
      <c r="AK484" s="186"/>
      <c r="AL484" s="249"/>
      <c r="AM484" s="249"/>
      <c r="AN484" s="249"/>
      <c r="AO484" s="249"/>
      <c r="AP484" s="249"/>
      <c r="AQ484" s="249"/>
      <c r="AR484" s="249"/>
      <c r="AS484" s="249"/>
    </row>
    <row r="485" spans="1:45" ht="14.4" thickBot="1" x14ac:dyDescent="0.3">
      <c r="A485" s="412" t="s">
        <v>16</v>
      </c>
      <c r="B485" s="193">
        <v>14.85</v>
      </c>
      <c r="C485" s="195">
        <v>4.1459999999999999</v>
      </c>
      <c r="D485" s="196">
        <v>3.1549999999999998</v>
      </c>
      <c r="E485" s="198">
        <v>3.8650000000000002</v>
      </c>
      <c r="F485" s="193">
        <v>7.1020000000000003</v>
      </c>
      <c r="G485" s="354">
        <v>6.9459999999999997</v>
      </c>
      <c r="H485" s="372">
        <f>O455</f>
        <v>219.41499999999999</v>
      </c>
      <c r="I485" s="237"/>
      <c r="J485" s="237"/>
      <c r="K485" s="237"/>
      <c r="L485" s="237"/>
      <c r="M485" s="237"/>
      <c r="N485" s="186"/>
      <c r="O485" s="238">
        <v>149.90700000000001</v>
      </c>
      <c r="P485" s="238">
        <v>144.864</v>
      </c>
      <c r="Q485" s="239">
        <v>127.54</v>
      </c>
      <c r="R485" s="240">
        <v>109.399</v>
      </c>
      <c r="S485" s="239">
        <v>205.89099999999999</v>
      </c>
      <c r="T485" s="241">
        <f>G497</f>
        <v>171.51</v>
      </c>
      <c r="U485" s="363">
        <f>H497</f>
        <v>433.50399999999996</v>
      </c>
      <c r="V485" s="186"/>
      <c r="W485" s="186"/>
      <c r="X485" s="186"/>
      <c r="Y485" s="186"/>
      <c r="Z485" s="186"/>
      <c r="AA485" s="186"/>
      <c r="AB485" s="186"/>
      <c r="AC485" s="186"/>
      <c r="AD485" s="186"/>
      <c r="AE485" s="186"/>
      <c r="AF485" s="186"/>
      <c r="AG485" s="186"/>
      <c r="AH485" s="186"/>
      <c r="AI485" s="186"/>
      <c r="AJ485" s="4"/>
      <c r="AK485" s="4"/>
      <c r="AL485" s="186"/>
      <c r="AM485" s="186"/>
      <c r="AN485" s="186"/>
      <c r="AO485" s="186"/>
      <c r="AP485" s="186"/>
      <c r="AQ485" s="186"/>
      <c r="AR485" s="186"/>
      <c r="AS485" s="186"/>
    </row>
    <row r="486" spans="1:45" x14ac:dyDescent="0.25">
      <c r="A486" s="413" t="s">
        <v>17</v>
      </c>
      <c r="B486" s="201">
        <v>13.132999999999999</v>
      </c>
      <c r="C486" s="203">
        <v>10.46</v>
      </c>
      <c r="D486" s="204">
        <v>6.1639999999999997</v>
      </c>
      <c r="E486" s="206">
        <v>5.4749999999999996</v>
      </c>
      <c r="F486" s="201">
        <v>9.6549999999999994</v>
      </c>
      <c r="G486" s="355">
        <v>8.4670000000000005</v>
      </c>
      <c r="H486" s="372">
        <f t="shared" ref="H486:H496" si="25">O456</f>
        <v>6.3159999999999998</v>
      </c>
      <c r="I486" s="237"/>
      <c r="J486" s="237"/>
      <c r="K486" s="237"/>
      <c r="L486" s="237"/>
      <c r="M486" s="237"/>
      <c r="N486" s="186"/>
      <c r="O486" s="562">
        <f t="shared" ref="O486:U486" si="26">O485*103</f>
        <v>15440.421</v>
      </c>
      <c r="P486" s="562">
        <f t="shared" si="26"/>
        <v>14920.992</v>
      </c>
      <c r="Q486" s="562">
        <f t="shared" si="26"/>
        <v>13136.62</v>
      </c>
      <c r="R486" s="562">
        <f t="shared" si="26"/>
        <v>11268.097</v>
      </c>
      <c r="S486" s="562">
        <f t="shared" si="26"/>
        <v>21206.772999999997</v>
      </c>
      <c r="T486" s="562">
        <f t="shared" si="26"/>
        <v>17665.53</v>
      </c>
      <c r="U486" s="563">
        <f t="shared" si="26"/>
        <v>44650.911999999997</v>
      </c>
      <c r="V486" s="186"/>
      <c r="W486" s="186"/>
      <c r="X486" s="186"/>
      <c r="Y486" s="186"/>
      <c r="Z486" s="186"/>
      <c r="AA486" s="186"/>
      <c r="AB486" s="186"/>
      <c r="AC486" s="186"/>
      <c r="AD486" s="186"/>
      <c r="AE486" s="186"/>
      <c r="AF486" s="186"/>
      <c r="AG486" s="186"/>
      <c r="AH486" s="186"/>
      <c r="AI486" s="186"/>
      <c r="AJ486" s="4"/>
      <c r="AK486" s="4"/>
      <c r="AL486" s="186"/>
      <c r="AM486" s="186"/>
      <c r="AN486" s="186"/>
      <c r="AO486" s="186"/>
      <c r="AP486" s="186"/>
      <c r="AQ486" s="186"/>
      <c r="AR486" s="186"/>
      <c r="AS486" s="186"/>
    </row>
    <row r="487" spans="1:45" x14ac:dyDescent="0.25">
      <c r="A487" s="413" t="s">
        <v>18</v>
      </c>
      <c r="B487" s="201">
        <v>10.593999999999999</v>
      </c>
      <c r="C487" s="203">
        <v>13.597</v>
      </c>
      <c r="D487" s="204">
        <v>4.4260000000000002</v>
      </c>
      <c r="E487" s="206">
        <v>23.527000000000001</v>
      </c>
      <c r="F487" s="201">
        <v>7.1639999999999997</v>
      </c>
      <c r="G487" s="355">
        <v>7.0629999999999997</v>
      </c>
      <c r="H487" s="372">
        <f>O457</f>
        <v>5.6819999999999995</v>
      </c>
      <c r="I487" s="186"/>
      <c r="J487" s="186"/>
      <c r="K487" s="186"/>
      <c r="L487" s="186"/>
      <c r="M487" s="186"/>
      <c r="N487" s="186"/>
      <c r="O487" s="186"/>
      <c r="P487" s="186"/>
      <c r="Q487" s="186"/>
      <c r="R487" s="186"/>
      <c r="S487" s="186"/>
      <c r="T487" s="186"/>
      <c r="U487" s="186"/>
      <c r="V487" s="186"/>
      <c r="W487" s="186"/>
      <c r="X487" s="186"/>
      <c r="Y487" s="186"/>
      <c r="Z487" s="186"/>
      <c r="AA487" s="186"/>
      <c r="AB487" s="186"/>
      <c r="AC487" s="186"/>
      <c r="AD487" s="186"/>
      <c r="AE487" s="186"/>
      <c r="AF487" s="186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</row>
    <row r="488" spans="1:45" x14ac:dyDescent="0.25">
      <c r="A488" s="413" t="s">
        <v>19</v>
      </c>
      <c r="B488" s="201">
        <v>7.1130000000000004</v>
      </c>
      <c r="C488" s="203">
        <v>13.722</v>
      </c>
      <c r="D488" s="204">
        <v>3.8540000000000001</v>
      </c>
      <c r="E488" s="206">
        <v>14.265000000000001</v>
      </c>
      <c r="F488" s="201">
        <v>6.2</v>
      </c>
      <c r="G488" s="355">
        <v>7.06</v>
      </c>
      <c r="H488" s="372">
        <f t="shared" si="25"/>
        <v>19.624999999999996</v>
      </c>
      <c r="I488" s="186"/>
      <c r="J488" s="186"/>
      <c r="K488" s="186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186"/>
      <c r="X488" s="186"/>
      <c r="Y488" s="186"/>
      <c r="Z488" s="186"/>
      <c r="AA488" s="186"/>
      <c r="AB488" s="186"/>
      <c r="AC488" s="186"/>
      <c r="AD488" s="186"/>
      <c r="AE488" s="186"/>
      <c r="AF488" s="186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</row>
    <row r="489" spans="1:45" x14ac:dyDescent="0.25">
      <c r="A489" s="413" t="s">
        <v>20</v>
      </c>
      <c r="B489" s="201">
        <v>8.2609999999999992</v>
      </c>
      <c r="C489" s="203">
        <v>9.8580000000000005</v>
      </c>
      <c r="D489" s="204">
        <v>3.23</v>
      </c>
      <c r="E489" s="206">
        <v>6.9109999999999996</v>
      </c>
      <c r="F489" s="201">
        <v>16.984000000000002</v>
      </c>
      <c r="G489" s="355">
        <v>5.9489999999999998</v>
      </c>
      <c r="H489" s="372">
        <f t="shared" si="25"/>
        <v>122.467</v>
      </c>
      <c r="I489" s="186"/>
      <c r="J489" s="186"/>
      <c r="K489" s="186"/>
      <c r="L489" s="186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186"/>
      <c r="X489" s="186"/>
      <c r="Y489" s="186"/>
      <c r="Z489" s="186"/>
      <c r="AA489" s="186"/>
      <c r="AB489" s="186"/>
      <c r="AC489" s="186"/>
      <c r="AD489" s="186"/>
      <c r="AE489" s="186"/>
      <c r="AF489" s="186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</row>
    <row r="490" spans="1:45" x14ac:dyDescent="0.25">
      <c r="A490" s="413" t="s">
        <v>21</v>
      </c>
      <c r="B490" s="201">
        <v>8.5060000000000002</v>
      </c>
      <c r="C490" s="203">
        <v>11.288</v>
      </c>
      <c r="D490" s="204">
        <v>8.8759999999999994</v>
      </c>
      <c r="E490" s="206">
        <v>10.196</v>
      </c>
      <c r="F490" s="201">
        <v>23.79</v>
      </c>
      <c r="G490" s="355">
        <v>9.1760000000000002</v>
      </c>
      <c r="H490" s="372">
        <f t="shared" si="25"/>
        <v>44.793999999999997</v>
      </c>
      <c r="I490" s="186"/>
      <c r="J490" s="186"/>
      <c r="K490" s="186"/>
      <c r="L490" s="186"/>
      <c r="M490" s="186"/>
      <c r="N490" s="186"/>
      <c r="O490" s="186"/>
      <c r="P490" s="186"/>
      <c r="Q490" s="186"/>
      <c r="R490" s="186"/>
      <c r="S490" s="186"/>
      <c r="T490" s="186"/>
      <c r="U490" s="186"/>
      <c r="V490" s="186"/>
      <c r="W490" s="186"/>
      <c r="X490" s="186"/>
      <c r="Y490" s="186"/>
      <c r="Z490" s="186"/>
      <c r="AA490" s="186"/>
      <c r="AB490" s="186"/>
      <c r="AC490" s="186"/>
      <c r="AD490" s="186"/>
      <c r="AE490" s="186"/>
      <c r="AF490" s="186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</row>
    <row r="491" spans="1:45" x14ac:dyDescent="0.25">
      <c r="A491" s="413" t="s">
        <v>22</v>
      </c>
      <c r="B491" s="201">
        <v>13.901999999999999</v>
      </c>
      <c r="C491" s="203">
        <v>16.64</v>
      </c>
      <c r="D491" s="204">
        <v>19.088999999999999</v>
      </c>
      <c r="E491" s="206">
        <v>11.316000000000001</v>
      </c>
      <c r="F491" s="201">
        <v>40.857999999999997</v>
      </c>
      <c r="G491" s="355">
        <v>28.677</v>
      </c>
      <c r="H491" s="372">
        <f t="shared" si="25"/>
        <v>15.205</v>
      </c>
      <c r="I491" s="186"/>
      <c r="J491" s="186"/>
      <c r="K491" s="186"/>
      <c r="L491" s="186"/>
      <c r="M491" s="186"/>
      <c r="N491" s="186"/>
      <c r="O491" s="186"/>
      <c r="P491" s="186"/>
      <c r="Q491" s="186"/>
      <c r="R491" s="186"/>
      <c r="S491" s="186"/>
      <c r="T491" s="186"/>
      <c r="U491" s="186"/>
      <c r="V491" s="186"/>
      <c r="W491" s="186"/>
      <c r="X491" s="186"/>
      <c r="Y491" s="186"/>
      <c r="Z491" s="186"/>
      <c r="AA491" s="186"/>
      <c r="AB491" s="186"/>
      <c r="AC491" s="186"/>
      <c r="AD491" s="186"/>
      <c r="AE491" s="186"/>
      <c r="AF491" s="186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</row>
    <row r="492" spans="1:45" x14ac:dyDescent="0.25">
      <c r="A492" s="413" t="s">
        <v>23</v>
      </c>
      <c r="B492" s="201">
        <v>33.74</v>
      </c>
      <c r="C492" s="203">
        <v>30.786999999999999</v>
      </c>
      <c r="D492" s="204">
        <v>46.423000000000002</v>
      </c>
      <c r="E492" s="206">
        <v>10.708</v>
      </c>
      <c r="F492" s="201">
        <v>45.587000000000003</v>
      </c>
      <c r="G492" s="355">
        <v>51.796999999999997</v>
      </c>
      <c r="H492" s="372">
        <f t="shared" si="25"/>
        <v>0</v>
      </c>
      <c r="I492" s="186"/>
      <c r="J492" s="186"/>
      <c r="K492" s="186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186"/>
      <c r="X492" s="186"/>
      <c r="Y492" s="186"/>
      <c r="Z492" s="186"/>
      <c r="AA492" s="186"/>
      <c r="AB492" s="186"/>
      <c r="AC492" s="186"/>
      <c r="AD492" s="186"/>
      <c r="AE492" s="186"/>
      <c r="AF492" s="186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</row>
    <row r="493" spans="1:45" x14ac:dyDescent="0.25">
      <c r="A493" s="413" t="s">
        <v>24</v>
      </c>
      <c r="B493" s="201">
        <v>21.271000000000001</v>
      </c>
      <c r="C493" s="203">
        <v>18.657</v>
      </c>
      <c r="D493" s="204">
        <v>17.251999999999999</v>
      </c>
      <c r="E493" s="206">
        <v>13.798</v>
      </c>
      <c r="F493" s="201">
        <v>24.702000000000002</v>
      </c>
      <c r="G493" s="355">
        <v>46.375</v>
      </c>
      <c r="H493" s="372">
        <f t="shared" si="25"/>
        <v>0</v>
      </c>
      <c r="I493" s="186"/>
      <c r="J493" s="186"/>
      <c r="K493" s="186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186"/>
      <c r="X493" s="186"/>
      <c r="Y493" s="186"/>
      <c r="Z493" s="186"/>
      <c r="AA493" s="186"/>
      <c r="AB493" s="186"/>
      <c r="AC493" s="186"/>
      <c r="AD493" s="186"/>
      <c r="AE493" s="186"/>
      <c r="AF493" s="186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</row>
    <row r="494" spans="1:45" x14ac:dyDescent="0.25">
      <c r="A494" s="413" t="s">
        <v>30</v>
      </c>
      <c r="B494" s="201">
        <v>8.0139999999999993</v>
      </c>
      <c r="C494" s="203">
        <v>7.5780000000000003</v>
      </c>
      <c r="D494" s="204">
        <v>6.915</v>
      </c>
      <c r="E494" s="206">
        <v>4.1349999999999998</v>
      </c>
      <c r="F494" s="201">
        <v>11.746</v>
      </c>
      <c r="G494" s="355">
        <f>C448</f>
        <v>0</v>
      </c>
      <c r="H494" s="372">
        <f t="shared" si="25"/>
        <v>0</v>
      </c>
      <c r="I494" s="186"/>
      <c r="J494" s="186"/>
      <c r="K494" s="186"/>
      <c r="L494" s="186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186"/>
      <c r="X494" s="186"/>
      <c r="Y494" s="186"/>
      <c r="Z494" s="186"/>
      <c r="AA494" s="186"/>
      <c r="AB494" s="186"/>
      <c r="AC494" s="186"/>
      <c r="AD494" s="186"/>
      <c r="AE494" s="186"/>
      <c r="AF494" s="186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</row>
    <row r="495" spans="1:45" x14ac:dyDescent="0.25">
      <c r="A495" s="413" t="s">
        <v>31</v>
      </c>
      <c r="B495" s="201">
        <v>5.3380000000000001</v>
      </c>
      <c r="C495" s="203">
        <v>4.1369999999999996</v>
      </c>
      <c r="D495" s="204">
        <v>4.3949999999999996</v>
      </c>
      <c r="E495" s="206">
        <v>2.64</v>
      </c>
      <c r="F495" s="201">
        <v>6.5880000000000001</v>
      </c>
      <c r="G495" s="355">
        <f>C449</f>
        <v>0</v>
      </c>
      <c r="H495" s="372">
        <f t="shared" si="25"/>
        <v>0</v>
      </c>
      <c r="I495" s="186"/>
      <c r="J495" s="186"/>
      <c r="K495" s="186"/>
      <c r="L495" s="186"/>
      <c r="M495" s="186"/>
      <c r="N495" s="186"/>
      <c r="O495" s="186"/>
      <c r="P495" s="186"/>
      <c r="Q495" s="186"/>
      <c r="R495" s="186"/>
      <c r="S495" s="186"/>
      <c r="T495" s="186"/>
      <c r="U495" s="186"/>
      <c r="V495" s="186"/>
      <c r="W495" s="186"/>
      <c r="X495" s="186"/>
      <c r="Y495" s="186"/>
      <c r="Z495" s="186"/>
      <c r="AA495" s="186"/>
      <c r="AB495" s="186"/>
      <c r="AC495" s="186"/>
      <c r="AD495" s="186"/>
      <c r="AE495" s="186"/>
      <c r="AF495" s="186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</row>
    <row r="496" spans="1:45" ht="14.4" thickBot="1" x14ac:dyDescent="0.3">
      <c r="A496" s="416" t="s">
        <v>32</v>
      </c>
      <c r="B496" s="209">
        <v>5.1849999999999996</v>
      </c>
      <c r="C496" s="211">
        <v>3.9940000000000002</v>
      </c>
      <c r="D496" s="212">
        <v>3.7610000000000001</v>
      </c>
      <c r="E496" s="214">
        <v>2.5630000000000002</v>
      </c>
      <c r="F496" s="209">
        <v>5.5149999999999997</v>
      </c>
      <c r="G496" s="361">
        <f>C450</f>
        <v>0</v>
      </c>
      <c r="H496" s="372">
        <f t="shared" si="25"/>
        <v>0</v>
      </c>
      <c r="I496" s="186"/>
      <c r="J496" s="186"/>
      <c r="K496" s="186"/>
      <c r="L496" s="186"/>
      <c r="M496" s="186"/>
      <c r="N496" s="186"/>
      <c r="O496" s="186"/>
      <c r="P496" s="186"/>
      <c r="Q496" s="186"/>
      <c r="R496" s="186"/>
      <c r="S496" s="186"/>
      <c r="T496" s="186"/>
      <c r="U496" s="186"/>
      <c r="V496" s="186"/>
      <c r="W496" s="186"/>
      <c r="X496" s="186"/>
      <c r="Y496" s="186"/>
      <c r="Z496" s="186"/>
      <c r="AA496" s="186"/>
      <c r="AB496" s="186"/>
      <c r="AC496" s="186"/>
      <c r="AD496" s="186"/>
      <c r="AE496" s="186"/>
      <c r="AF496" s="186"/>
      <c r="AG496" s="4"/>
      <c r="AH496" s="4"/>
      <c r="AI496" s="4"/>
      <c r="AJ496" s="186"/>
      <c r="AK496" s="186"/>
      <c r="AL496" s="4"/>
      <c r="AM496" s="4"/>
      <c r="AN496" s="4"/>
      <c r="AO496" s="4"/>
      <c r="AP496" s="4"/>
      <c r="AQ496" s="4"/>
      <c r="AR496" s="4"/>
      <c r="AS496" s="4"/>
    </row>
    <row r="497" spans="1:51 1035:1038" ht="14.4" thickBot="1" x14ac:dyDescent="0.3">
      <c r="A497" s="417" t="s">
        <v>53</v>
      </c>
      <c r="B497" s="256">
        <f t="shared" ref="B497:H497" si="27">SUM(B485:B496)</f>
        <v>149.90700000000001</v>
      </c>
      <c r="C497" s="256">
        <f t="shared" si="27"/>
        <v>144.864</v>
      </c>
      <c r="D497" s="257">
        <f t="shared" si="27"/>
        <v>127.53999999999999</v>
      </c>
      <c r="E497" s="240">
        <f t="shared" si="27"/>
        <v>109.39900000000002</v>
      </c>
      <c r="F497" s="239">
        <f t="shared" si="27"/>
        <v>205.89100000000002</v>
      </c>
      <c r="G497" s="356">
        <f t="shared" si="27"/>
        <v>171.51</v>
      </c>
      <c r="H497" s="356">
        <f t="shared" si="27"/>
        <v>433.50399999999996</v>
      </c>
      <c r="I497" s="186"/>
      <c r="J497" s="186"/>
      <c r="K497" s="186"/>
      <c r="L497" s="186"/>
      <c r="M497" s="186"/>
      <c r="N497" s="186"/>
      <c r="O497" s="186"/>
      <c r="P497" s="186"/>
      <c r="Q497" s="186"/>
      <c r="R497" s="186"/>
      <c r="S497" s="186"/>
      <c r="T497" s="186"/>
      <c r="U497" s="186"/>
      <c r="V497" s="186"/>
      <c r="W497" s="186"/>
      <c r="X497" s="186"/>
      <c r="Y497" s="186"/>
      <c r="Z497" s="186"/>
      <c r="AA497" s="4"/>
      <c r="AB497" s="186"/>
      <c r="AC497" s="186"/>
      <c r="AD497" s="186"/>
      <c r="AE497" s="186"/>
      <c r="AF497" s="4"/>
      <c r="AG497" s="4"/>
      <c r="AH497" s="4"/>
      <c r="AI497" s="4"/>
      <c r="AJ497" s="4"/>
      <c r="AK497" s="4"/>
      <c r="AL497" s="2"/>
      <c r="AM497" s="2"/>
      <c r="AN497" s="2"/>
      <c r="AO497" s="2"/>
      <c r="AP497" s="2"/>
      <c r="AQ497" s="284"/>
      <c r="AR497" s="284"/>
      <c r="AS497" s="284"/>
      <c r="AY497" s="2"/>
      <c r="AMU497"/>
      <c r="AMV497"/>
      <c r="AMW497"/>
      <c r="AMX497"/>
    </row>
    <row r="498" spans="1:51 1035:1038" x14ac:dyDescent="0.25">
      <c r="A498" s="186"/>
      <c r="B498" s="186"/>
      <c r="C498" s="186"/>
      <c r="D498" s="186"/>
      <c r="E498" s="186"/>
      <c r="F498" s="186"/>
      <c r="G498" s="186"/>
      <c r="H498" s="186"/>
      <c r="I498" s="186"/>
      <c r="J498" s="186"/>
      <c r="K498" s="186"/>
      <c r="L498" s="186"/>
      <c r="M498" s="186"/>
      <c r="N498" s="186"/>
      <c r="O498" s="186"/>
      <c r="P498" s="186"/>
      <c r="Q498" s="186"/>
      <c r="R498" s="186"/>
      <c r="S498" s="186"/>
      <c r="T498" s="186"/>
      <c r="U498" s="186"/>
      <c r="V498" s="186"/>
      <c r="W498" s="186"/>
      <c r="X498" s="186"/>
      <c r="Y498" s="186"/>
      <c r="Z498" s="186"/>
      <c r="AA498" s="186"/>
      <c r="AB498" s="2"/>
      <c r="AC498" s="2"/>
      <c r="AD498" s="2"/>
      <c r="AE498" s="2"/>
      <c r="AF498" s="186"/>
      <c r="AG498" s="186"/>
      <c r="AH498" s="186"/>
      <c r="AI498" s="186"/>
      <c r="AJ498" s="186"/>
      <c r="AK498" s="186"/>
      <c r="AL498" s="2"/>
      <c r="AM498" s="2"/>
      <c r="AN498" s="2"/>
      <c r="AO498" s="2"/>
      <c r="AP498" s="2"/>
      <c r="AQ498" s="284"/>
      <c r="AR498" s="284"/>
      <c r="AS498" s="284"/>
      <c r="AY498" s="2"/>
      <c r="AMU498"/>
      <c r="AMV498"/>
      <c r="AMW498"/>
      <c r="AMX498"/>
    </row>
  </sheetData>
  <mergeCells count="125">
    <mergeCell ref="A1:AQ1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F2"/>
    <mergeCell ref="AG2:AK2"/>
    <mergeCell ref="AO2:AQ2"/>
    <mergeCell ref="AO52:AQ52"/>
    <mergeCell ref="A102:C102"/>
    <mergeCell ref="D102:F102"/>
    <mergeCell ref="G102:I102"/>
    <mergeCell ref="J102:L102"/>
    <mergeCell ref="M102:O102"/>
    <mergeCell ref="P102:R102"/>
    <mergeCell ref="S102:U102"/>
    <mergeCell ref="V102:X102"/>
    <mergeCell ref="Y102:AA102"/>
    <mergeCell ref="AB102:AF102"/>
    <mergeCell ref="AG102:AK102"/>
    <mergeCell ref="AO102:AQ102"/>
    <mergeCell ref="P52:R52"/>
    <mergeCell ref="S52:U52"/>
    <mergeCell ref="V52:X52"/>
    <mergeCell ref="Y52:AA52"/>
    <mergeCell ref="AB52:AF52"/>
    <mergeCell ref="A52:C52"/>
    <mergeCell ref="D52:F52"/>
    <mergeCell ref="G52:I52"/>
    <mergeCell ref="J52:L52"/>
    <mergeCell ref="M52:O52"/>
    <mergeCell ref="Y152:AA152"/>
    <mergeCell ref="AB152:AF152"/>
    <mergeCell ref="M132:O134"/>
    <mergeCell ref="A152:C152"/>
    <mergeCell ref="D152:F152"/>
    <mergeCell ref="G152:I152"/>
    <mergeCell ref="J152:L152"/>
    <mergeCell ref="M152:O152"/>
    <mergeCell ref="AG52:AK52"/>
    <mergeCell ref="M232:O234"/>
    <mergeCell ref="A253:C253"/>
    <mergeCell ref="D253:F253"/>
    <mergeCell ref="G253:I253"/>
    <mergeCell ref="J253:L253"/>
    <mergeCell ref="M253:O253"/>
    <mergeCell ref="AG152:AK152"/>
    <mergeCell ref="AO152:AQ152"/>
    <mergeCell ref="M182:O184"/>
    <mergeCell ref="A202:C202"/>
    <mergeCell ref="D202:F202"/>
    <mergeCell ref="G202:I202"/>
    <mergeCell ref="J202:L202"/>
    <mergeCell ref="M202:O202"/>
    <mergeCell ref="P202:R202"/>
    <mergeCell ref="S202:U202"/>
    <mergeCell ref="V202:X202"/>
    <mergeCell ref="Y202:AA202"/>
    <mergeCell ref="AB202:AF202"/>
    <mergeCell ref="AG202:AK202"/>
    <mergeCell ref="AO202:AQ202"/>
    <mergeCell ref="P152:R152"/>
    <mergeCell ref="S152:U152"/>
    <mergeCell ref="V152:X152"/>
    <mergeCell ref="Y336:AA336"/>
    <mergeCell ref="AO336:AQ336"/>
    <mergeCell ref="A401:BH401"/>
    <mergeCell ref="AG253:AK253"/>
    <mergeCell ref="AO253:AQ253"/>
    <mergeCell ref="A303:AQ303"/>
    <mergeCell ref="A304:C304"/>
    <mergeCell ref="D304:F304"/>
    <mergeCell ref="G304:I304"/>
    <mergeCell ref="J304:L304"/>
    <mergeCell ref="M304:O304"/>
    <mergeCell ref="P304:R304"/>
    <mergeCell ref="S304:U304"/>
    <mergeCell ref="V304:X304"/>
    <mergeCell ref="Y304:AA304"/>
    <mergeCell ref="AB304:AF304"/>
    <mergeCell ref="AG304:AL304"/>
    <mergeCell ref="AO304:AQ304"/>
    <mergeCell ref="P253:R253"/>
    <mergeCell ref="S253:U253"/>
    <mergeCell ref="V253:X253"/>
    <mergeCell ref="Y253:AA253"/>
    <mergeCell ref="AB253:AF253"/>
    <mergeCell ref="L354:M354"/>
    <mergeCell ref="B354:C354"/>
    <mergeCell ref="D354:E354"/>
    <mergeCell ref="F354:G354"/>
    <mergeCell ref="H354:I354"/>
    <mergeCell ref="J354:K354"/>
    <mergeCell ref="M334:O336"/>
    <mergeCell ref="D336:F336"/>
    <mergeCell ref="S336:U336"/>
    <mergeCell ref="L453:M453"/>
    <mergeCell ref="N453:O453"/>
    <mergeCell ref="B453:C453"/>
    <mergeCell ref="D453:E453"/>
    <mergeCell ref="F453:G453"/>
    <mergeCell ref="H453:I453"/>
    <mergeCell ref="J453:K453"/>
    <mergeCell ref="AE434:AG434"/>
    <mergeCell ref="AO434:AQ434"/>
    <mergeCell ref="BD434:BH434"/>
    <mergeCell ref="AT402:AX402"/>
    <mergeCell ref="AY402:BC402"/>
    <mergeCell ref="BD402:BH402"/>
    <mergeCell ref="A402:E402"/>
    <mergeCell ref="F402:J402"/>
    <mergeCell ref="K402:O402"/>
    <mergeCell ref="F434:J434"/>
    <mergeCell ref="P402:T402"/>
    <mergeCell ref="U432:Y434"/>
    <mergeCell ref="U402:Y402"/>
    <mergeCell ref="Z402:AD402"/>
    <mergeCell ref="AJ402:AN402"/>
    <mergeCell ref="AE402:AI402"/>
    <mergeCell ref="AO402:AS402"/>
  </mergeCells>
  <phoneticPr fontId="24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zoomScaleNormal="100" workbookViewId="0">
      <selection activeCell="B37" sqref="B37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zoomScaleNormal="100" workbookViewId="0">
      <selection activeCell="O9" sqref="O9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3" zoomScaleNormal="100" workbookViewId="0">
      <selection activeCell="O13" sqref="O13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activeCell="P24" sqref="P24"/>
    </sheetView>
  </sheetViews>
  <sheetFormatPr baseColWidth="10" defaultColWidth="8.88671875" defaultRowHeight="13.2" x14ac:dyDescent="0.25"/>
  <cols>
    <col min="1" max="1025" width="10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NIEVE</vt:lpstr>
      <vt:lpstr>DATOS HISTORICOS</vt:lpstr>
      <vt:lpstr>DATOS HISTORICOS caudal</vt:lpstr>
      <vt:lpstr>Hoja2</vt:lpstr>
      <vt:lpstr>DATOS</vt:lpstr>
      <vt:lpstr>PRECIPITACIONES-totales</vt:lpstr>
      <vt:lpstr>PRECIPITACIONES</vt:lpstr>
      <vt:lpstr>CAUDALES-totales</vt:lpstr>
      <vt:lpstr>CAUDALES</vt:lpstr>
      <vt:lpstr>comparativo precipitaciones</vt:lpstr>
      <vt:lpstr>Hoja1</vt:lpstr>
      <vt:lpstr>comparativo caudales</vt:lpstr>
    </vt:vector>
  </TitlesOfParts>
  <Company>apc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APC</dc:creator>
  <dc:description/>
  <cp:lastModifiedBy>Juanmi</cp:lastModifiedBy>
  <cp:revision>4</cp:revision>
  <cp:lastPrinted>2026-02-06T18:25:32Z</cp:lastPrinted>
  <dcterms:created xsi:type="dcterms:W3CDTF">2025-06-18T13:32:11Z</dcterms:created>
  <dcterms:modified xsi:type="dcterms:W3CDTF">2026-04-10T22:46:01Z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apc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